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baker\Desktop\CALCULATORS\"/>
    </mc:Choice>
  </mc:AlternateContent>
  <xr:revisionPtr revIDLastSave="0" documentId="13_ncr:1_{F566902D-688B-4301-A55F-37EEFA6A9CED}" xr6:coauthVersionLast="47" xr6:coauthVersionMax="47" xr10:uidLastSave="{00000000-0000-0000-0000-000000000000}"/>
  <bookViews>
    <workbookView xWindow="-120" yWindow="-120" windowWidth="51840" windowHeight="21120" xr2:uid="{EF837F75-DBDA-4F13-8D4E-026D2C6E9B20}"/>
  </bookViews>
  <sheets>
    <sheet name="Cost of Raising Replacem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2" i="1" l="1"/>
  <c r="AA42" i="1" s="1"/>
  <c r="X40" i="1"/>
  <c r="X43" i="1" s="1"/>
  <c r="Z35" i="1"/>
  <c r="AA35" i="1" s="1"/>
  <c r="Z33" i="1"/>
  <c r="AA33" i="1" s="1"/>
  <c r="Z32" i="1"/>
  <c r="Z29" i="1"/>
  <c r="AA29" i="1" s="1"/>
  <c r="Z28" i="1"/>
  <c r="AA28" i="1" s="1"/>
  <c r="Z27" i="1"/>
  <c r="Y22" i="1"/>
  <c r="Y24" i="1" s="1"/>
  <c r="Z15" i="1"/>
  <c r="AA15" i="1" s="1"/>
  <c r="Z14" i="1"/>
  <c r="AA14" i="1" s="1"/>
  <c r="Z13" i="1"/>
  <c r="AA13" i="1" s="1"/>
  <c r="Z12" i="1"/>
  <c r="Z9" i="1"/>
  <c r="Z10" i="1" s="1"/>
  <c r="I22" i="1"/>
  <c r="J29" i="1"/>
  <c r="K29" i="1" s="1"/>
  <c r="J15" i="1"/>
  <c r="K15" i="1" s="1"/>
  <c r="J28" i="1"/>
  <c r="K28" i="1" s="1"/>
  <c r="J27" i="1"/>
  <c r="I24" i="1"/>
  <c r="J42" i="1"/>
  <c r="K42" i="1" s="1"/>
  <c r="J35" i="1"/>
  <c r="K35" i="1" s="1"/>
  <c r="J33" i="1"/>
  <c r="K33" i="1" s="1"/>
  <c r="J14" i="1"/>
  <c r="K14" i="1" s="1"/>
  <c r="J12" i="1"/>
  <c r="K12" i="1" s="1"/>
  <c r="J9" i="1"/>
  <c r="J10" i="1" s="1"/>
  <c r="H40" i="1"/>
  <c r="H43" i="1" s="1"/>
  <c r="J32" i="1"/>
  <c r="J13" i="1"/>
  <c r="K13" i="1" s="1"/>
  <c r="H34" i="1" l="1"/>
  <c r="J34" i="1" s="1"/>
  <c r="Z30" i="1"/>
  <c r="AA30" i="1" s="1"/>
  <c r="Z16" i="1"/>
  <c r="AA16" i="1" s="1"/>
  <c r="Y25" i="1"/>
  <c r="Z24" i="1"/>
  <c r="AA24" i="1" s="1"/>
  <c r="X34" i="1"/>
  <c r="Z34" i="1" s="1"/>
  <c r="AA34" i="1" s="1"/>
  <c r="Z43" i="1"/>
  <c r="AA43" i="1" s="1"/>
  <c r="AA12" i="1"/>
  <c r="AA32" i="1"/>
  <c r="X41" i="1"/>
  <c r="AA27" i="1"/>
  <c r="AA9" i="1"/>
  <c r="AA10" i="1" s="1"/>
  <c r="J30" i="1"/>
  <c r="K30" i="1" s="1"/>
  <c r="K27" i="1"/>
  <c r="I25" i="1"/>
  <c r="J25" i="1" s="1"/>
  <c r="J24" i="1"/>
  <c r="K24" i="1" s="1"/>
  <c r="H41" i="1"/>
  <c r="J43" i="1"/>
  <c r="K43" i="1" s="1"/>
  <c r="K9" i="1"/>
  <c r="K10" i="1" s="1"/>
  <c r="K32" i="1"/>
  <c r="J16" i="1"/>
  <c r="K16" i="1" s="1"/>
  <c r="Z36" i="1" l="1"/>
  <c r="AA36" i="1" s="1"/>
  <c r="Z25" i="1"/>
  <c r="AA25" i="1" s="1"/>
  <c r="AA37" i="1" s="1"/>
  <c r="AA44" i="1" s="1"/>
  <c r="K25" i="1"/>
  <c r="K34" i="1"/>
  <c r="J36" i="1"/>
  <c r="J37" i="1" s="1"/>
  <c r="Z37" i="1" l="1"/>
  <c r="Z41" i="1" s="1"/>
  <c r="Z44" i="1" s="1"/>
  <c r="J41" i="1"/>
  <c r="J44" i="1" s="1"/>
  <c r="K36" i="1"/>
  <c r="K37" i="1" s="1"/>
  <c r="K44" i="1" s="1"/>
</calcChain>
</file>

<file path=xl/sharedStrings.xml><?xml version="1.0" encoding="utf-8"?>
<sst xmlns="http://schemas.openxmlformats.org/spreadsheetml/2006/main" count="187" uniqueCount="93">
  <si>
    <t>Variable Expenses</t>
  </si>
  <si>
    <t>Fixed Expenses</t>
  </si>
  <si>
    <t>Hay (if applicable)</t>
  </si>
  <si>
    <t>Other</t>
  </si>
  <si>
    <t>TOTAL</t>
  </si>
  <si>
    <t>Open Heifers</t>
  </si>
  <si>
    <t>Total Cost to Develop All Heifers</t>
  </si>
  <si>
    <t>Opportunity Cost</t>
  </si>
  <si>
    <t>Unit</t>
  </si>
  <si>
    <t>Quantity</t>
  </si>
  <si>
    <t>$/Unit</t>
  </si>
  <si>
    <t>$/Heifer</t>
  </si>
  <si>
    <t>$/All Heifers</t>
  </si>
  <si>
    <t>head</t>
  </si>
  <si>
    <t>ton</t>
  </si>
  <si>
    <t>Number of Heifers Intended for Replacement</t>
  </si>
  <si>
    <t>acre</t>
  </si>
  <si>
    <t>years</t>
  </si>
  <si>
    <t>hour</t>
  </si>
  <si>
    <t>Current Value of Weaned Heifer</t>
  </si>
  <si>
    <t>Cull Revenue</t>
  </si>
  <si>
    <t>Value of Open Heifers</t>
  </si>
  <si>
    <t>pounds</t>
  </si>
  <si>
    <t>Interest</t>
  </si>
  <si>
    <t>Bred Heifers</t>
  </si>
  <si>
    <t>Revenue Absorbed by Bred Heifers</t>
  </si>
  <si>
    <t>Total Cost to Develop Bred Heifers</t>
  </si>
  <si>
    <t>Annual Bull Cost</t>
  </si>
  <si>
    <t>dollars</t>
  </si>
  <si>
    <t>Total per Bull</t>
  </si>
  <si>
    <t>Cost Absorbed by Bred Heifers</t>
  </si>
  <si>
    <t xml:space="preserve">Welcome to the Replacement Heifer Cost Estimation Tool!  </t>
  </si>
  <si>
    <t>For questions, please contact Hannah Baker at:                                h.baker@ufl.edu                          or                            863-374-7051</t>
  </si>
  <si>
    <t>Definitons/Explanations</t>
  </si>
  <si>
    <r>
      <t xml:space="preserve">To the left is an example of how to use the tool. To the right is a blank slate for you to plug in your own numbers.                                                                                                                                     </t>
    </r>
    <r>
      <rPr>
        <b/>
        <i/>
        <sz val="20"/>
        <color theme="1"/>
        <rFont val="Calibri"/>
        <family val="2"/>
        <scheme val="minor"/>
      </rPr>
      <t>Only plug in numbers in the yellow cells.</t>
    </r>
    <r>
      <rPr>
        <b/>
        <sz val="20"/>
        <color theme="1"/>
        <rFont val="Calibri"/>
        <family val="2"/>
        <scheme val="minor"/>
      </rPr>
      <t xml:space="preserve">                                                                 Totals will automatically calculate in the white cells. Please be mindful that this is </t>
    </r>
    <r>
      <rPr>
        <b/>
        <i/>
        <sz val="20"/>
        <color theme="1"/>
        <rFont val="Calibri"/>
        <family val="2"/>
        <scheme val="minor"/>
      </rPr>
      <t>not</t>
    </r>
    <r>
      <rPr>
        <b/>
        <sz val="20"/>
        <color theme="1"/>
        <rFont val="Calibri"/>
        <family val="2"/>
        <scheme val="minor"/>
      </rPr>
      <t xml:space="preserve">a locked sheet, meaning the formulas can be changed intentionally and unintentionally. </t>
    </r>
  </si>
  <si>
    <t>Annual Cost of Yearling Heifer Development, 2023</t>
  </si>
  <si>
    <r>
      <t>1.</t>
    </r>
    <r>
      <rPr>
        <sz val="7"/>
        <color theme="1"/>
        <rFont val="Times New Roman"/>
        <family val="1"/>
      </rPr>
      <t> </t>
    </r>
    <r>
      <rPr>
        <sz val="12"/>
        <color theme="1"/>
        <rFont val="Times New Roman"/>
        <family val="1"/>
      </rPr>
      <t>The</t>
    </r>
    <r>
      <rPr>
        <b/>
        <sz val="12"/>
        <color theme="1"/>
        <rFont val="Times New Roman"/>
        <family val="1"/>
      </rPr>
      <t xml:space="preserve"> opportunity cost</t>
    </r>
    <r>
      <rPr>
        <sz val="12"/>
        <color theme="1"/>
        <rFont val="Times New Roman"/>
        <family val="1"/>
      </rPr>
      <t xml:space="preserve"> of selling weaned heifers must be recognized. “What revenue will be forfeited if I decide to raise these heifers rather than selling them now?” Understanding the opportunity costs allows for comparisons at the end of the estimation process to see which option is the most economical for an operation. </t>
    </r>
  </si>
  <si>
    <r>
      <t xml:space="preserve">4. </t>
    </r>
    <r>
      <rPr>
        <b/>
        <sz val="12"/>
        <color theme="1"/>
        <rFont val="Times New Roman"/>
        <family val="1"/>
      </rPr>
      <t>Absorption costs</t>
    </r>
    <r>
      <rPr>
        <sz val="12"/>
        <color theme="1"/>
        <rFont val="Times New Roman"/>
        <family val="1"/>
      </rPr>
      <t xml:space="preserve"> represent the cost of developing open heifers.  These costs are absorbed by the bred heifers that remain in the operation.  However, absorbed costs can be offset by the revenue from selling those developed, open heifers. The cost to develop all heifers is multiplied by the number of open heifers and then divided by the number of bred heifers to assign additional development cost to each bred heifer (cost absorbed). The revenue received by the sale of open heifers is then divided by the number of bred heifers to offset the additional development cost (revenue absorbed). All totals from each section can now be summed up to estimate the cost of developing heifers. </t>
    </r>
  </si>
  <si>
    <t>Production Expectancy of Bull</t>
  </si>
  <si>
    <t>Heifers Serviced per Bull per Year</t>
  </si>
  <si>
    <t>Semen Straws</t>
  </si>
  <si>
    <t>straw</t>
  </si>
  <si>
    <t>YOUR OPERATION</t>
  </si>
  <si>
    <t>Bull Purchase Price</t>
  </si>
  <si>
    <t>bale</t>
  </si>
  <si>
    <t>Urea at $534/tn = $0.58/lb of N; ((50 lbs of N/acre * $0.58/lb)* 2 applications) = $58/acre</t>
  </si>
  <si>
    <t>https://edis.ifas.ufl.edu/publication/WG006</t>
  </si>
  <si>
    <t>weed management</t>
  </si>
  <si>
    <t>Paraquat at $35/gal = $4.37/pt; 2 pt/acre * $4.37/pt = $8.74/acre</t>
  </si>
  <si>
    <t>Costs used to estimate fertilizer and herbicide cost</t>
  </si>
  <si>
    <t>*P and K should be applied based on results from soil and tissue samples</t>
  </si>
  <si>
    <t>Costs used to estimate AI costs</t>
  </si>
  <si>
    <t>helpful links:</t>
  </si>
  <si>
    <t>nutrition</t>
  </si>
  <si>
    <t>synch protocols</t>
  </si>
  <si>
    <t xml:space="preserve">https://edis.ifas.ufl.edu/publication/AN365 </t>
  </si>
  <si>
    <t>https://beefrepro.org/wp-content/uploads/2020/09/Sandy_Johnson.pdf</t>
  </si>
  <si>
    <r>
      <t xml:space="preserve">Land Rent </t>
    </r>
    <r>
      <rPr>
        <sz val="10"/>
        <rFont val="Calibri"/>
        <family val="2"/>
        <scheme val="minor"/>
      </rPr>
      <t>(number of acres/heifer for quantity)</t>
    </r>
  </si>
  <si>
    <r>
      <t xml:space="preserve">Annual Cost of Yearling Heifer Development, </t>
    </r>
    <r>
      <rPr>
        <b/>
        <sz val="16"/>
        <color rgb="FFFF0000"/>
        <rFont val="Calibri"/>
        <family val="2"/>
        <scheme val="minor"/>
      </rPr>
      <t>2023</t>
    </r>
  </si>
  <si>
    <r>
      <t xml:space="preserve">2.	</t>
    </r>
    <r>
      <rPr>
        <b/>
        <sz val="12"/>
        <color theme="1"/>
        <rFont val="Times New Roman"/>
        <family val="1"/>
      </rPr>
      <t>Variable expenses</t>
    </r>
    <r>
      <rPr>
        <sz val="12"/>
        <color theme="1"/>
        <rFont val="Times New Roman"/>
        <family val="1"/>
      </rPr>
      <t xml:space="preserve"> (mineral, supplement, and pasture management) and </t>
    </r>
    <r>
      <rPr>
        <b/>
        <sz val="12"/>
        <color theme="1"/>
        <rFont val="Times New Roman"/>
        <family val="1"/>
      </rPr>
      <t>fixed expenses</t>
    </r>
    <r>
      <rPr>
        <sz val="12"/>
        <color theme="1"/>
        <rFont val="Times New Roman"/>
        <family val="1"/>
      </rPr>
      <t xml:space="preserve"> (land rent, labor, and interest) are important for calculating what each heifer needs so that she will be 65-70% of her mature body weight at the time of breeding. A way to remember what costs will go into these sections is to ask: “What is needed for the health and nutrition of the heifer?” Variable expenses will vary across operations and from year to year due to fluctuating input costs. Fixed costs should remain roughly the same year to year but will vary across different operations. Interest is included to account for the time between the opportunity to sell them as weaned heifers until they are developed. </t>
    </r>
  </si>
  <si>
    <r>
      <t xml:space="preserve">3.	</t>
    </r>
    <r>
      <rPr>
        <b/>
        <sz val="12"/>
        <color theme="1"/>
        <rFont val="Times New Roman"/>
        <family val="1"/>
      </rPr>
      <t>Breeding costs</t>
    </r>
    <r>
      <rPr>
        <sz val="12"/>
        <color theme="1"/>
        <rFont val="Times New Roman"/>
        <family val="1"/>
      </rPr>
      <t xml:space="preserve"> are just that: “What is it going to cost to breed each heifer?” Whether you are using bulls or artificial insemination (AI), there are costs associated with both. If a bull is not already owned, the purchase cost of a bull or bulls will be used to calculate the bull’s depreciation cost, which is the annual cost of owning the bull. If a bull is already owned, then his depreciation cost should already be calculated. The depreciation cost is determined using the following formula: 
((purchase cost – useful years in the herd)/value at culling)
A bull’s maintenance cost is his total variable costs, which is similar to a heifer’s variable cost: “What are the costs associated with maintaining the health of a bull?” The depreciation cost plus the maintenance cost is his total cost. This total cost can then be multiplied by the number of bulls needed, and then divided by total number of heifers to calculate the breeding cost of each heifer.                    If using artificial insemination (AI), breeding expenses include the cost of semen straws, costs associated with the synchronization protocol, and the cost of having someone come out and perform the insemination. If a producer is AI certified, the cost of his labor should be included where the vet costs would be. </t>
    </r>
  </si>
  <si>
    <r>
      <t xml:space="preserve">EXAMPLE: </t>
    </r>
    <r>
      <rPr>
        <b/>
        <sz val="15"/>
        <color theme="1"/>
        <rFont val="Calibri"/>
        <family val="2"/>
        <scheme val="minor"/>
      </rPr>
      <t>developing 100 replacement yearling heifers using AI with one clean-up bull</t>
    </r>
  </si>
  <si>
    <t>*All costs do NOT include costs before weaning.</t>
  </si>
  <si>
    <t>bag</t>
  </si>
  <si>
    <t>https://doi.org/10.1093/jas/skaa236</t>
  </si>
  <si>
    <t>https://doi.org/10.2527/jas.2017.1666</t>
  </si>
  <si>
    <t>CIDRS: $150 for 10 CIDRS = $15 per cow</t>
  </si>
  <si>
    <t>GNRH: $75 for 100 ml (50 doses) = $1.50/dose x 2 doses</t>
  </si>
  <si>
    <t>Estrumate: $100 for 100 ml (50 doses) = $2.00/dose</t>
  </si>
  <si>
    <t>fertilization</t>
  </si>
  <si>
    <t xml:space="preserve">https://edis.ifas.ufl.edu/publication/AG342 </t>
  </si>
  <si>
    <r>
      <t>1</t>
    </r>
    <r>
      <rPr>
        <i/>
        <sz val="12"/>
        <color theme="1"/>
        <rFont val="Times New Roman"/>
        <family val="1"/>
      </rPr>
      <t xml:space="preserve">4oz/hd/day for 180 days = 720 oz (45 lbs)/heifer at $45 per 50 lb bag </t>
    </r>
  </si>
  <si>
    <r>
      <t>2</t>
    </r>
    <r>
      <rPr>
        <i/>
        <sz val="12"/>
        <color theme="1"/>
        <rFont val="Times New Roman"/>
        <family val="1"/>
      </rPr>
      <t>1.5% x 600 lbs = 9 lbs of daily DMI / 90% DM = 10 lbs/hd/day for 180 days = 1,800 lbs or 0.9 tons at $325/ton</t>
    </r>
  </si>
  <si>
    <r>
      <t>3</t>
    </r>
    <r>
      <rPr>
        <i/>
        <sz val="12"/>
        <color theme="1"/>
        <rFont val="Times New Roman"/>
        <family val="1"/>
      </rPr>
      <t>fertilizer and herbicide cost for pasture that heifers will be grazing</t>
    </r>
  </si>
  <si>
    <r>
      <t>4a</t>
    </r>
    <r>
      <rPr>
        <i/>
        <sz val="12"/>
        <color theme="1"/>
        <rFont val="Times New Roman"/>
        <family val="1"/>
      </rPr>
      <t>insert zeros for breeding cost of alternative method if not used</t>
    </r>
  </si>
  <si>
    <r>
      <t>4b</t>
    </r>
    <r>
      <rPr>
        <i/>
        <sz val="12"/>
        <color theme="1"/>
        <rFont val="Times New Roman"/>
        <family val="1"/>
      </rPr>
      <t>insert zeros for breeding cost of method not used; does not include cost of liquid nitrogen and semen tank</t>
    </r>
  </si>
  <si>
    <r>
      <t>5</t>
    </r>
    <r>
      <rPr>
        <i/>
        <sz val="12"/>
        <color theme="1"/>
        <rFont val="Times New Roman"/>
        <family val="1"/>
      </rPr>
      <t>feed, grazing, mineral, vet, etc.</t>
    </r>
  </si>
  <si>
    <r>
      <t>6</t>
    </r>
    <r>
      <rPr>
        <i/>
        <sz val="12"/>
        <color theme="1"/>
        <rFont val="Times New Roman"/>
        <family val="1"/>
      </rPr>
      <t>for ‘TOTAL (for all bulls needed)’, insert the number of bulls owned in the quantity column.</t>
    </r>
  </si>
  <si>
    <r>
      <t>7</t>
    </r>
    <r>
      <rPr>
        <i/>
        <sz val="12"/>
        <color theme="1"/>
        <rFont val="Times New Roman"/>
        <family val="1"/>
      </rPr>
      <t>costs for AI: PG - $2.00/dose, GNRH - $1.50/dose x 2 doses, and $15/CIDR</t>
    </r>
  </si>
  <si>
    <r>
      <t xml:space="preserve">8 </t>
    </r>
    <r>
      <rPr>
        <i/>
        <sz val="12"/>
        <color theme="1"/>
        <rFont val="Times New Roman"/>
        <family val="1"/>
      </rPr>
      <t>includes trip fee and per head cost; prices will vary based on number of head and labor/trip fees from the provider used</t>
    </r>
  </si>
  <si>
    <r>
      <t>9</t>
    </r>
    <r>
      <rPr>
        <i/>
        <sz val="12"/>
        <color theme="1"/>
        <rFont val="Times New Roman"/>
        <family val="1"/>
      </rPr>
      <t>only includes labor dedicated to heifer development</t>
    </r>
  </si>
  <si>
    <r>
      <t>10</t>
    </r>
    <r>
      <rPr>
        <i/>
        <sz val="12"/>
        <color theme="1"/>
        <rFont val="Times New Roman"/>
        <family val="1"/>
      </rPr>
      <t>bred heifers absorb the cost of developing open heifers and revenue gained from sale of open heifers</t>
    </r>
  </si>
  <si>
    <r>
      <rPr>
        <vertAlign val="superscript"/>
        <sz val="11"/>
        <rFont val="Calibri"/>
        <family val="2"/>
        <scheme val="minor"/>
      </rPr>
      <t>1</t>
    </r>
    <r>
      <rPr>
        <sz val="11"/>
        <rFont val="Calibri"/>
        <family val="2"/>
        <scheme val="minor"/>
      </rPr>
      <t>Mineral (intake by heifer)</t>
    </r>
  </si>
  <si>
    <r>
      <rPr>
        <vertAlign val="superscript"/>
        <sz val="11"/>
        <rFont val="Calibri"/>
        <family val="2"/>
        <scheme val="minor"/>
      </rPr>
      <t>2</t>
    </r>
    <r>
      <rPr>
        <sz val="11"/>
        <rFont val="Calibri"/>
        <family val="2"/>
        <scheme val="minor"/>
      </rPr>
      <t>Supplement</t>
    </r>
  </si>
  <si>
    <r>
      <rPr>
        <vertAlign val="superscript"/>
        <sz val="11"/>
        <rFont val="Calibri"/>
        <family val="2"/>
        <scheme val="minor"/>
      </rPr>
      <t>3</t>
    </r>
    <r>
      <rPr>
        <sz val="11"/>
        <rFont val="Calibri"/>
        <family val="2"/>
        <scheme val="minor"/>
      </rPr>
      <t>Grazing</t>
    </r>
    <r>
      <rPr>
        <sz val="10"/>
        <rFont val="Calibri"/>
        <family val="2"/>
        <scheme val="minor"/>
      </rPr>
      <t xml:space="preserve"> (number of acres/heifer for quantity)</t>
    </r>
  </si>
  <si>
    <r>
      <rPr>
        <b/>
        <i/>
        <vertAlign val="superscript"/>
        <sz val="11"/>
        <rFont val="Calibri"/>
        <family val="2"/>
        <scheme val="minor"/>
      </rPr>
      <t>4a</t>
    </r>
    <r>
      <rPr>
        <b/>
        <i/>
        <sz val="11"/>
        <rFont val="Calibri"/>
        <family val="2"/>
        <scheme val="minor"/>
      </rPr>
      <t>Breeding Cost: Natural Service (Bull)</t>
    </r>
  </si>
  <si>
    <r>
      <rPr>
        <b/>
        <i/>
        <vertAlign val="superscript"/>
        <sz val="11"/>
        <rFont val="Calibri"/>
        <family val="2"/>
        <scheme val="minor"/>
      </rPr>
      <t>4b</t>
    </r>
    <r>
      <rPr>
        <b/>
        <i/>
        <sz val="11"/>
        <rFont val="Calibri"/>
        <family val="2"/>
        <scheme val="minor"/>
      </rPr>
      <t>Breeding Cost: Artificial Insemination (AI)</t>
    </r>
  </si>
  <si>
    <r>
      <rPr>
        <vertAlign val="superscript"/>
        <sz val="11"/>
        <rFont val="Calibri"/>
        <family val="2"/>
        <scheme val="minor"/>
      </rPr>
      <t>5</t>
    </r>
    <r>
      <rPr>
        <sz val="11"/>
        <rFont val="Calibri"/>
        <family val="2"/>
        <scheme val="minor"/>
      </rPr>
      <t>Maintenance Cost per Bull</t>
    </r>
  </si>
  <si>
    <r>
      <rPr>
        <b/>
        <vertAlign val="superscript"/>
        <sz val="11"/>
        <rFont val="Calibri"/>
        <family val="2"/>
        <scheme val="minor"/>
      </rPr>
      <t>6</t>
    </r>
    <r>
      <rPr>
        <b/>
        <sz val="11"/>
        <rFont val="Calibri"/>
        <family val="2"/>
        <scheme val="minor"/>
      </rPr>
      <t>TOTAL (for all bulls needed)</t>
    </r>
  </si>
  <si>
    <r>
      <rPr>
        <vertAlign val="superscript"/>
        <sz val="11"/>
        <rFont val="Calibri"/>
        <family val="2"/>
        <scheme val="minor"/>
      </rPr>
      <t>7</t>
    </r>
    <r>
      <rPr>
        <sz val="11"/>
        <rFont val="Calibri"/>
        <family val="2"/>
        <scheme val="minor"/>
      </rPr>
      <t>Synchronization Costs</t>
    </r>
  </si>
  <si>
    <r>
      <rPr>
        <vertAlign val="superscript"/>
        <sz val="11"/>
        <rFont val="Calibri"/>
        <family val="2"/>
        <scheme val="minor"/>
      </rPr>
      <t>8</t>
    </r>
    <r>
      <rPr>
        <sz val="11"/>
        <rFont val="Calibri"/>
        <family val="2"/>
        <scheme val="minor"/>
      </rPr>
      <t>Costs to Perform AI</t>
    </r>
  </si>
  <si>
    <r>
      <rPr>
        <vertAlign val="superscript"/>
        <sz val="11"/>
        <rFont val="Calibri"/>
        <family val="2"/>
        <scheme val="minor"/>
      </rPr>
      <t>9</t>
    </r>
    <r>
      <rPr>
        <sz val="11"/>
        <rFont val="Calibri"/>
        <family val="2"/>
        <scheme val="minor"/>
      </rPr>
      <t>Labor</t>
    </r>
  </si>
  <si>
    <r>
      <rPr>
        <b/>
        <vertAlign val="superscript"/>
        <sz val="11"/>
        <rFont val="Calibri"/>
        <family val="2"/>
        <scheme val="minor"/>
      </rPr>
      <t>10</t>
    </r>
    <r>
      <rPr>
        <b/>
        <sz val="11"/>
        <rFont val="Calibri"/>
        <family val="2"/>
        <scheme val="minor"/>
      </rPr>
      <t>Absorption Cost/Revenue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</si>
</sst>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1"/>
      <color theme="1"/>
      <name val="Calibri"/>
      <family val="2"/>
      <scheme val="minor"/>
    </font>
    <font>
      <sz val="11"/>
      <color theme="1"/>
      <name val="Calibri"/>
      <family val="2"/>
      <scheme val="minor"/>
    </font>
    <font>
      <b/>
      <sz val="24"/>
      <color theme="1"/>
      <name val="Calibri"/>
      <family val="2"/>
      <scheme val="minor"/>
    </font>
    <font>
      <b/>
      <sz val="12"/>
      <color theme="1"/>
      <name val="Calibri"/>
      <family val="2"/>
      <scheme val="minor"/>
    </font>
    <font>
      <sz val="11"/>
      <name val="Calibri"/>
      <family val="2"/>
      <scheme val="minor"/>
    </font>
    <font>
      <b/>
      <i/>
      <sz val="12"/>
      <name val="Calibri"/>
      <family val="2"/>
      <scheme val="minor"/>
    </font>
    <font>
      <b/>
      <sz val="12"/>
      <name val="Calibri"/>
      <family val="2"/>
      <scheme val="minor"/>
    </font>
    <font>
      <b/>
      <i/>
      <sz val="11"/>
      <name val="Calibri"/>
      <family val="2"/>
      <scheme val="minor"/>
    </font>
    <font>
      <b/>
      <sz val="11"/>
      <name val="Calibri"/>
      <family val="2"/>
      <scheme val="minor"/>
    </font>
    <font>
      <vertAlign val="superscript"/>
      <sz val="11"/>
      <name val="Calibri"/>
      <family val="2"/>
      <scheme val="minor"/>
    </font>
    <font>
      <b/>
      <vertAlign val="superscript"/>
      <sz val="11"/>
      <name val="Calibri"/>
      <family val="2"/>
      <scheme val="minor"/>
    </font>
    <font>
      <i/>
      <sz val="11"/>
      <name val="Calibri"/>
      <family val="2"/>
      <scheme val="minor"/>
    </font>
    <font>
      <u/>
      <sz val="11"/>
      <color theme="10"/>
      <name val="Calibri"/>
      <family val="2"/>
      <scheme val="minor"/>
    </font>
    <font>
      <b/>
      <sz val="16"/>
      <name val="Calibri"/>
      <family val="2"/>
      <scheme val="minor"/>
    </font>
    <font>
      <b/>
      <sz val="30"/>
      <color theme="1"/>
      <name val="Calibri"/>
      <family val="2"/>
      <scheme val="minor"/>
    </font>
    <font>
      <b/>
      <sz val="11"/>
      <color theme="1"/>
      <name val="Calibri"/>
      <family val="2"/>
      <scheme val="minor"/>
    </font>
    <font>
      <b/>
      <sz val="20"/>
      <color theme="1"/>
      <name val="Calibri"/>
      <family val="2"/>
      <scheme val="minor"/>
    </font>
    <font>
      <b/>
      <i/>
      <sz val="20"/>
      <color theme="1"/>
      <name val="Calibri"/>
      <family val="2"/>
      <scheme val="minor"/>
    </font>
    <font>
      <sz val="12"/>
      <color theme="1"/>
      <name val="Times New Roman"/>
      <family val="1"/>
    </font>
    <font>
      <sz val="7"/>
      <color theme="1"/>
      <name val="Times New Roman"/>
      <family val="1"/>
    </font>
    <font>
      <b/>
      <sz val="14"/>
      <color theme="1"/>
      <name val="Calibri"/>
      <family val="2"/>
      <scheme val="minor"/>
    </font>
    <font>
      <b/>
      <sz val="12"/>
      <color theme="1"/>
      <name val="Times New Roman"/>
      <family val="1"/>
    </font>
    <font>
      <b/>
      <sz val="16"/>
      <color rgb="FFFF0000"/>
      <name val="Calibri"/>
      <family val="2"/>
      <scheme val="minor"/>
    </font>
    <font>
      <b/>
      <i/>
      <vertAlign val="superscript"/>
      <sz val="11"/>
      <name val="Calibri"/>
      <family val="2"/>
      <scheme val="minor"/>
    </font>
    <font>
      <sz val="10"/>
      <name val="Calibri"/>
      <family val="2"/>
      <scheme val="minor"/>
    </font>
    <font>
      <sz val="11"/>
      <color theme="1"/>
      <name val="Times New Roman"/>
      <family val="1"/>
    </font>
    <font>
      <b/>
      <u/>
      <sz val="11"/>
      <color theme="1"/>
      <name val="Calibri"/>
      <family val="2"/>
      <scheme val="minor"/>
    </font>
    <font>
      <b/>
      <sz val="15"/>
      <color theme="1"/>
      <name val="Calibri"/>
      <family val="2"/>
      <scheme val="minor"/>
    </font>
    <font>
      <i/>
      <sz val="12"/>
      <color theme="1"/>
      <name val="Times New Roman"/>
      <family val="1"/>
    </font>
    <font>
      <i/>
      <vertAlign val="superscript"/>
      <sz val="12"/>
      <color theme="1"/>
      <name val="Times New Roman"/>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31">
    <xf numFmtId="0" fontId="0" fillId="0" borderId="0" xfId="0"/>
    <xf numFmtId="0" fontId="4" fillId="3" borderId="10" xfId="0" applyFont="1" applyFill="1" applyBorder="1" applyAlignment="1">
      <alignment horizontal="right"/>
    </xf>
    <xf numFmtId="0" fontId="5" fillId="3" borderId="10" xfId="0" applyFont="1" applyFill="1" applyBorder="1" applyAlignment="1">
      <alignment vertical="center"/>
    </xf>
    <xf numFmtId="0" fontId="7" fillId="3" borderId="10" xfId="0" applyFont="1" applyFill="1" applyBorder="1" applyAlignment="1">
      <alignment horizontal="left"/>
    </xf>
    <xf numFmtId="0" fontId="4" fillId="3" borderId="0" xfId="0" applyFont="1" applyFill="1"/>
    <xf numFmtId="0" fontId="7" fillId="3" borderId="1" xfId="0" applyFont="1" applyFill="1" applyBorder="1" applyAlignment="1">
      <alignment horizontal="center"/>
    </xf>
    <xf numFmtId="44" fontId="4" fillId="3" borderId="0" xfId="1" applyFont="1" applyFill="1" applyBorder="1"/>
    <xf numFmtId="0" fontId="8" fillId="3" borderId="10" xfId="0" applyFont="1" applyFill="1" applyBorder="1" applyAlignment="1">
      <alignment horizontal="left"/>
    </xf>
    <xf numFmtId="44" fontId="8" fillId="3" borderId="0" xfId="1" applyFont="1" applyFill="1" applyBorder="1"/>
    <xf numFmtId="0" fontId="4" fillId="3" borderId="11" xfId="0" applyFont="1" applyFill="1" applyBorder="1"/>
    <xf numFmtId="0" fontId="7" fillId="3" borderId="14" xfId="0" applyFont="1" applyFill="1" applyBorder="1"/>
    <xf numFmtId="0" fontId="8" fillId="3" borderId="15" xfId="0" applyFont="1" applyFill="1" applyBorder="1" applyAlignment="1">
      <alignment horizontal="left"/>
    </xf>
    <xf numFmtId="0" fontId="4" fillId="3" borderId="5" xfId="0" applyFont="1" applyFill="1" applyBorder="1"/>
    <xf numFmtId="0" fontId="4" fillId="3" borderId="5" xfId="0" applyFont="1" applyFill="1" applyBorder="1" applyAlignment="1">
      <alignment horizontal="center"/>
    </xf>
    <xf numFmtId="44" fontId="4" fillId="3" borderId="5" xfId="1" applyFont="1" applyFill="1" applyBorder="1"/>
    <xf numFmtId="44" fontId="8" fillId="3" borderId="5" xfId="1" applyFont="1" applyFill="1" applyBorder="1"/>
    <xf numFmtId="0" fontId="7" fillId="3" borderId="14" xfId="0" applyFont="1" applyFill="1" applyBorder="1" applyAlignment="1">
      <alignment horizontal="left"/>
    </xf>
    <xf numFmtId="44" fontId="4" fillId="2" borderId="0" xfId="1" applyFont="1" applyFill="1" applyBorder="1"/>
    <xf numFmtId="9" fontId="4" fillId="3" borderId="0" xfId="2" applyFont="1" applyFill="1" applyBorder="1"/>
    <xf numFmtId="0" fontId="8" fillId="3" borderId="14" xfId="0" applyFont="1" applyFill="1" applyBorder="1" applyAlignment="1">
      <alignment horizontal="left"/>
    </xf>
    <xf numFmtId="44" fontId="4" fillId="2" borderId="0" xfId="0" applyNumberFormat="1" applyFont="1" applyFill="1"/>
    <xf numFmtId="0" fontId="7" fillId="3" borderId="2" xfId="0" applyFont="1" applyFill="1" applyBorder="1"/>
    <xf numFmtId="0" fontId="4" fillId="3" borderId="3" xfId="0" applyFont="1" applyFill="1" applyBorder="1"/>
    <xf numFmtId="0" fontId="4" fillId="3" borderId="3" xfId="0" applyFont="1" applyFill="1" applyBorder="1" applyAlignment="1">
      <alignment horizontal="center"/>
    </xf>
    <xf numFmtId="44" fontId="4" fillId="3" borderId="3" xfId="1" applyFont="1" applyFill="1" applyBorder="1"/>
    <xf numFmtId="44" fontId="8" fillId="3" borderId="3" xfId="1" applyFont="1" applyFill="1" applyBorder="1"/>
    <xf numFmtId="44" fontId="8" fillId="3" borderId="4" xfId="1" applyFont="1" applyFill="1" applyBorder="1"/>
    <xf numFmtId="0" fontId="6" fillId="3" borderId="11" xfId="0" applyFont="1" applyFill="1" applyBorder="1" applyAlignment="1">
      <alignment horizontal="center" vertical="center"/>
    </xf>
    <xf numFmtId="0" fontId="7" fillId="3" borderId="16" xfId="0" applyFont="1" applyFill="1" applyBorder="1" applyAlignment="1">
      <alignment horizontal="center"/>
    </xf>
    <xf numFmtId="44" fontId="4" fillId="3" borderId="11" xfId="1" applyFont="1" applyFill="1" applyBorder="1"/>
    <xf numFmtId="44" fontId="8" fillId="3" borderId="11" xfId="1" applyFont="1" applyFill="1" applyBorder="1"/>
    <xf numFmtId="0" fontId="7" fillId="3" borderId="11" xfId="0" applyFont="1" applyFill="1" applyBorder="1" applyAlignment="1">
      <alignment horizontal="center"/>
    </xf>
    <xf numFmtId="44" fontId="8" fillId="3" borderId="17" xfId="1" applyFont="1" applyFill="1" applyBorder="1"/>
    <xf numFmtId="44" fontId="4" fillId="2" borderId="11" xfId="1" applyFont="1" applyFill="1" applyBorder="1"/>
    <xf numFmtId="44" fontId="4" fillId="2" borderId="11" xfId="0" applyNumberFormat="1" applyFont="1" applyFill="1" applyBorder="1"/>
    <xf numFmtId="0" fontId="4" fillId="3" borderId="8" xfId="0" applyFont="1" applyFill="1" applyBorder="1"/>
    <xf numFmtId="0" fontId="4" fillId="3" borderId="9" xfId="0" applyFont="1" applyFill="1" applyBorder="1"/>
    <xf numFmtId="0" fontId="7" fillId="3" borderId="0" xfId="0" applyFont="1" applyFill="1" applyAlignment="1">
      <alignment horizontal="center"/>
    </xf>
    <xf numFmtId="0" fontId="4" fillId="3" borderId="0" xfId="0" applyFont="1" applyFill="1" applyAlignment="1">
      <alignment horizontal="center"/>
    </xf>
    <xf numFmtId="0" fontId="5" fillId="3" borderId="0" xfId="0" applyFont="1" applyFill="1" applyAlignment="1">
      <alignment horizontal="center" vertical="center"/>
    </xf>
    <xf numFmtId="44" fontId="4" fillId="3" borderId="0" xfId="0" applyNumberFormat="1" applyFont="1" applyFill="1" applyAlignment="1">
      <alignment horizontal="center"/>
    </xf>
    <xf numFmtId="44" fontId="4" fillId="3" borderId="0" xfId="0" applyNumberFormat="1" applyFont="1" applyFill="1"/>
    <xf numFmtId="0" fontId="4" fillId="3" borderId="14" xfId="0" applyFont="1" applyFill="1" applyBorder="1" applyAlignment="1">
      <alignment horizontal="right"/>
    </xf>
    <xf numFmtId="0" fontId="4" fillId="3" borderId="1" xfId="0" applyFont="1" applyFill="1" applyBorder="1"/>
    <xf numFmtId="0" fontId="4" fillId="3" borderId="1" xfId="0" applyFont="1" applyFill="1" applyBorder="1" applyAlignment="1">
      <alignment horizontal="center"/>
    </xf>
    <xf numFmtId="44" fontId="4" fillId="3" borderId="1" xfId="1" applyFont="1" applyFill="1" applyBorder="1"/>
    <xf numFmtId="44" fontId="8" fillId="3" borderId="1" xfId="1" applyFont="1" applyFill="1" applyBorder="1"/>
    <xf numFmtId="44" fontId="8" fillId="3" borderId="16" xfId="1" applyFont="1" applyFill="1" applyBorder="1"/>
    <xf numFmtId="0" fontId="6" fillId="4" borderId="11" xfId="0" applyFont="1" applyFill="1" applyBorder="1" applyAlignment="1">
      <alignment horizontal="center" vertical="center"/>
    </xf>
    <xf numFmtId="0" fontId="4" fillId="4" borderId="0" xfId="0" applyFont="1" applyFill="1" applyAlignment="1">
      <alignment horizontal="center"/>
    </xf>
    <xf numFmtId="44" fontId="4" fillId="4" borderId="0" xfId="1" applyFont="1" applyFill="1" applyBorder="1"/>
    <xf numFmtId="0" fontId="4" fillId="4" borderId="1" xfId="0" applyFont="1" applyFill="1" applyBorder="1" applyAlignment="1">
      <alignment horizontal="center"/>
    </xf>
    <xf numFmtId="9" fontId="4" fillId="4" borderId="0" xfId="2" applyFont="1" applyFill="1" applyBorder="1"/>
    <xf numFmtId="44" fontId="4" fillId="4" borderId="0" xfId="1" applyFont="1" applyFill="1" applyBorder="1" applyAlignment="1">
      <alignment horizontal="center"/>
    </xf>
    <xf numFmtId="0" fontId="0" fillId="3" borderId="0" xfId="0" applyFill="1"/>
    <xf numFmtId="0" fontId="3"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18" fillId="0" borderId="11" xfId="0" applyFont="1" applyBorder="1" applyAlignment="1">
      <alignment vertical="center" wrapText="1"/>
    </xf>
    <xf numFmtId="0" fontId="18" fillId="3" borderId="0" xfId="0" applyFont="1" applyFill="1" applyAlignment="1">
      <alignment horizontal="left" vertical="center" wrapText="1"/>
    </xf>
    <xf numFmtId="0" fontId="18" fillId="3" borderId="0" xfId="0" applyFont="1" applyFill="1" applyAlignment="1">
      <alignment horizontal="center" vertical="center" wrapText="1"/>
    </xf>
    <xf numFmtId="0" fontId="18" fillId="3" borderId="11" xfId="0" applyFont="1" applyFill="1" applyBorder="1" applyAlignment="1">
      <alignment vertical="center" wrapText="1"/>
    </xf>
    <xf numFmtId="0" fontId="7" fillId="0" borderId="0" xfId="0" applyFont="1" applyAlignment="1">
      <alignment horizontal="center"/>
    </xf>
    <xf numFmtId="0" fontId="18" fillId="3" borderId="0" xfId="0" applyFont="1" applyFill="1" applyAlignment="1">
      <alignment vertical="center" wrapText="1"/>
    </xf>
    <xf numFmtId="0" fontId="8" fillId="3" borderId="18" xfId="0" applyFont="1" applyFill="1" applyBorder="1" applyAlignment="1">
      <alignment horizontal="left"/>
    </xf>
    <xf numFmtId="0" fontId="7" fillId="3" borderId="5" xfId="0" applyFont="1" applyFill="1" applyBorder="1" applyAlignment="1">
      <alignment horizontal="center"/>
    </xf>
    <xf numFmtId="44" fontId="8" fillId="3" borderId="19" xfId="1" applyFont="1" applyFill="1" applyBorder="1"/>
    <xf numFmtId="0" fontId="12" fillId="3" borderId="0" xfId="3" applyFill="1" applyAlignment="1"/>
    <xf numFmtId="0" fontId="4" fillId="3" borderId="0" xfId="3" applyFont="1" applyFill="1" applyAlignment="1"/>
    <xf numFmtId="0" fontId="25" fillId="0" borderId="0" xfId="0" applyFont="1" applyAlignment="1">
      <alignment vertical="center"/>
    </xf>
    <xf numFmtId="0" fontId="26" fillId="3" borderId="0" xfId="0" applyFont="1" applyFill="1"/>
    <xf numFmtId="0" fontId="0" fillId="2" borderId="0" xfId="0" applyFill="1"/>
    <xf numFmtId="0" fontId="4" fillId="0" borderId="0" xfId="0" applyFont="1" applyAlignment="1">
      <alignment horizontal="center"/>
    </xf>
    <xf numFmtId="0" fontId="0" fillId="3" borderId="6" xfId="0" applyFill="1" applyBorder="1"/>
    <xf numFmtId="0" fontId="0" fillId="3" borderId="13" xfId="0" applyFill="1" applyBorder="1"/>
    <xf numFmtId="0" fontId="28" fillId="3" borderId="7" xfId="0" applyFont="1" applyFill="1" applyBorder="1" applyAlignment="1">
      <alignment vertical="center"/>
    </xf>
    <xf numFmtId="0" fontId="29" fillId="3" borderId="10" xfId="0" applyFont="1" applyFill="1" applyBorder="1" applyAlignment="1">
      <alignment vertical="center"/>
    </xf>
    <xf numFmtId="0" fontId="29" fillId="3" borderId="12" xfId="0" applyFont="1" applyFill="1" applyBorder="1" applyAlignment="1">
      <alignment vertical="center"/>
    </xf>
    <xf numFmtId="0" fontId="0" fillId="3" borderId="0" xfId="0" applyFill="1" applyAlignment="1">
      <alignment horizontal="left"/>
    </xf>
    <xf numFmtId="0" fontId="11" fillId="3" borderId="11" xfId="0" applyFont="1" applyFill="1" applyBorder="1"/>
    <xf numFmtId="0" fontId="4" fillId="3" borderId="8" xfId="0" applyFont="1" applyFill="1" applyBorder="1" applyAlignment="1">
      <alignment horizontal="center"/>
    </xf>
    <xf numFmtId="0" fontId="28" fillId="0" borderId="0" xfId="0" applyFont="1" applyAlignment="1">
      <alignment vertical="center"/>
    </xf>
    <xf numFmtId="0" fontId="7" fillId="3" borderId="7" xfId="0" applyFont="1" applyFill="1" applyBorder="1"/>
    <xf numFmtId="44" fontId="4" fillId="3" borderId="8" xfId="1" applyFont="1" applyFill="1" applyBorder="1"/>
    <xf numFmtId="44" fontId="8" fillId="3" borderId="8" xfId="1" applyFont="1" applyFill="1" applyBorder="1"/>
    <xf numFmtId="44" fontId="8" fillId="3" borderId="9" xfId="1" applyFont="1" applyFill="1" applyBorder="1"/>
    <xf numFmtId="0" fontId="11" fillId="3" borderId="0" xfId="0" applyFont="1" applyFill="1"/>
    <xf numFmtId="0" fontId="0" fillId="3" borderId="11" xfId="0" applyFill="1" applyBorder="1"/>
    <xf numFmtId="0" fontId="12" fillId="0" borderId="0" xfId="3" applyAlignment="1">
      <alignment horizontal="center"/>
    </xf>
    <xf numFmtId="0" fontId="18" fillId="3" borderId="7"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5" fillId="3" borderId="0" xfId="0" applyFont="1" applyFill="1" applyAlignment="1">
      <alignment horizontal="center" vertical="center"/>
    </xf>
    <xf numFmtId="0" fontId="12" fillId="0" borderId="0" xfId="3" applyAlignment="1">
      <alignment horizontal="left"/>
    </xf>
    <xf numFmtId="0" fontId="26" fillId="3" borderId="0" xfId="0" applyFont="1" applyFill="1" applyAlignment="1">
      <alignment horizont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6" fillId="2" borderId="0" xfId="0" applyFont="1" applyFill="1" applyAlignment="1">
      <alignment horizontal="center" vertical="center" wrapText="1"/>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7" xfId="0"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6" xfId="0" applyFont="1" applyBorder="1" applyAlignment="1">
      <alignment horizontal="center"/>
    </xf>
    <xf numFmtId="0" fontId="14" fillId="0" borderId="13" xfId="0" applyFont="1" applyBorder="1" applyAlignment="1">
      <alignment horizontal="center"/>
    </xf>
    <xf numFmtId="0" fontId="2" fillId="2" borderId="0" xfId="0" applyFont="1" applyFill="1" applyAlignment="1">
      <alignment horizontal="center"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5" fillId="2" borderId="0" xfId="0" applyFont="1" applyFill="1" applyAlignment="1">
      <alignment horizontal="center" vertical="center" wrapText="1"/>
    </xf>
    <xf numFmtId="0" fontId="12" fillId="3" borderId="0" xfId="3" applyFill="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eefrepro.org/wp-content/uploads/2020/09/Sandy_Johnson.pdf" TargetMode="External"/><Relationship Id="rId7" Type="http://schemas.openxmlformats.org/officeDocument/2006/relationships/printerSettings" Target="../printerSettings/printerSettings1.bin"/><Relationship Id="rId2" Type="http://schemas.openxmlformats.org/officeDocument/2006/relationships/hyperlink" Target="https://edis.ifas.ufl.edu/publication/AN365" TargetMode="External"/><Relationship Id="rId1" Type="http://schemas.openxmlformats.org/officeDocument/2006/relationships/hyperlink" Target="https://edis.ifas.ufl.edu/publication/WG006" TargetMode="External"/><Relationship Id="rId6" Type="http://schemas.openxmlformats.org/officeDocument/2006/relationships/hyperlink" Target="https://edis.ifas.ufl.edu/publication/AG342" TargetMode="External"/><Relationship Id="rId5" Type="http://schemas.openxmlformats.org/officeDocument/2006/relationships/hyperlink" Target="https://doi.org/10.2527/jas.2017.1666" TargetMode="External"/><Relationship Id="rId4" Type="http://schemas.openxmlformats.org/officeDocument/2006/relationships/hyperlink" Target="https://doi.org/10.1093/jas/skaa2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3DBEA-EBCE-4926-8F4F-8B813ED0C9BA}">
  <dimension ref="A1:BG501"/>
  <sheetViews>
    <sheetView tabSelected="1" zoomScale="106" zoomScaleNormal="106" workbookViewId="0">
      <selection activeCell="AB50" sqref="AB50"/>
    </sheetView>
  </sheetViews>
  <sheetFormatPr defaultRowHeight="15" x14ac:dyDescent="0.25"/>
  <cols>
    <col min="1" max="1" width="5.28515625" style="54" customWidth="1"/>
    <col min="2" max="2" width="52.85546875" style="54" customWidth="1"/>
    <col min="3" max="3" width="22" style="54" customWidth="1"/>
    <col min="4" max="4" width="3.7109375" style="54" customWidth="1"/>
    <col min="5" max="5" width="41.140625" customWidth="1"/>
    <col min="6" max="6" width="9.140625" customWidth="1"/>
    <col min="7" max="7" width="12.140625" customWidth="1"/>
    <col min="8" max="8" width="13.5703125" customWidth="1"/>
    <col min="9" max="9" width="15.85546875" customWidth="1"/>
    <col min="10" max="10" width="12.7109375" customWidth="1"/>
    <col min="11" max="11" width="15.7109375" customWidth="1"/>
    <col min="12" max="13" width="9.140625" style="54"/>
    <col min="14" max="14" width="19.7109375" style="54" customWidth="1"/>
    <col min="15" max="19" width="9.140625" style="54"/>
    <col min="20" max="20" width="16" style="54" customWidth="1"/>
    <col min="21" max="21" width="39" customWidth="1"/>
    <col min="23" max="23" width="13.7109375" customWidth="1"/>
    <col min="24" max="24" width="13" customWidth="1"/>
    <col min="25" max="25" width="15.28515625" customWidth="1"/>
    <col min="26" max="26" width="13.28515625" customWidth="1"/>
    <col min="27" max="27" width="14.7109375" customWidth="1"/>
    <col min="28" max="59" width="9.140625" style="54"/>
  </cols>
  <sheetData>
    <row r="1" spans="2:27" ht="15.75" thickBot="1" x14ac:dyDescent="0.3">
      <c r="F1" s="54"/>
      <c r="G1" s="54"/>
      <c r="H1" s="54"/>
      <c r="I1" s="54"/>
      <c r="J1" s="54"/>
      <c r="K1" s="54"/>
      <c r="U1" s="54"/>
      <c r="V1" s="54"/>
      <c r="W1" s="54"/>
      <c r="X1" s="54"/>
      <c r="Y1" s="54"/>
      <c r="Z1" s="54"/>
      <c r="AA1" s="54"/>
    </row>
    <row r="2" spans="2:27" ht="15.75" customHeight="1" thickBot="1" x14ac:dyDescent="0.3">
      <c r="B2" s="100" t="s">
        <v>33</v>
      </c>
      <c r="C2" s="101"/>
      <c r="D2" s="60"/>
      <c r="E2" s="102" t="s">
        <v>61</v>
      </c>
      <c r="F2" s="103"/>
      <c r="G2" s="103"/>
      <c r="H2" s="103"/>
      <c r="I2" s="103"/>
      <c r="J2" s="103"/>
      <c r="K2" s="104"/>
      <c r="U2" s="111" t="s">
        <v>42</v>
      </c>
      <c r="V2" s="112"/>
      <c r="W2" s="112"/>
      <c r="X2" s="112"/>
      <c r="Y2" s="112"/>
      <c r="Z2" s="112"/>
      <c r="AA2" s="113"/>
    </row>
    <row r="3" spans="2:27" ht="15.75" customHeight="1" x14ac:dyDescent="0.25">
      <c r="B3" s="89" t="s">
        <v>36</v>
      </c>
      <c r="C3" s="90"/>
      <c r="D3" s="60"/>
      <c r="E3" s="105"/>
      <c r="F3" s="106"/>
      <c r="G3" s="106"/>
      <c r="H3" s="106"/>
      <c r="I3" s="106"/>
      <c r="J3" s="106"/>
      <c r="K3" s="107"/>
      <c r="U3" s="114"/>
      <c r="V3" s="115"/>
      <c r="W3" s="115"/>
      <c r="X3" s="115"/>
      <c r="Y3" s="115"/>
      <c r="Z3" s="115"/>
      <c r="AA3" s="116"/>
    </row>
    <row r="4" spans="2:27" ht="16.5" customHeight="1" thickBot="1" x14ac:dyDescent="0.3">
      <c r="B4" s="91"/>
      <c r="C4" s="92"/>
      <c r="D4" s="60"/>
      <c r="E4" s="108"/>
      <c r="F4" s="109"/>
      <c r="G4" s="109"/>
      <c r="H4" s="109"/>
      <c r="I4" s="109"/>
      <c r="J4" s="109"/>
      <c r="K4" s="110"/>
      <c r="U4" s="117"/>
      <c r="V4" s="118"/>
      <c r="W4" s="118"/>
      <c r="X4" s="118"/>
      <c r="Y4" s="118"/>
      <c r="Z4" s="118"/>
      <c r="AA4" s="119"/>
    </row>
    <row r="5" spans="2:27" ht="15" customHeight="1" thickBot="1" x14ac:dyDescent="0.3">
      <c r="B5" s="91"/>
      <c r="C5" s="92"/>
      <c r="D5" s="60"/>
      <c r="E5" s="96" t="s">
        <v>35</v>
      </c>
      <c r="F5" s="97"/>
      <c r="G5" s="97"/>
      <c r="H5" s="97"/>
      <c r="I5" s="97"/>
      <c r="J5" s="97"/>
      <c r="K5" s="98"/>
      <c r="L5" s="55"/>
      <c r="M5" s="56"/>
      <c r="U5" s="96" t="s">
        <v>58</v>
      </c>
      <c r="V5" s="97"/>
      <c r="W5" s="97"/>
      <c r="X5" s="97"/>
      <c r="Y5" s="97"/>
      <c r="Z5" s="97"/>
      <c r="AA5" s="98"/>
    </row>
    <row r="6" spans="2:27" ht="15.75" customHeight="1" x14ac:dyDescent="0.25">
      <c r="B6" s="91"/>
      <c r="C6" s="92"/>
      <c r="D6" s="60"/>
      <c r="E6" s="2"/>
      <c r="F6" s="93" t="s">
        <v>15</v>
      </c>
      <c r="G6" s="93"/>
      <c r="H6" s="93"/>
      <c r="I6" s="93"/>
      <c r="J6" s="93"/>
      <c r="K6" s="48">
        <v>100</v>
      </c>
      <c r="L6" s="57"/>
      <c r="M6" s="120" t="s">
        <v>31</v>
      </c>
      <c r="N6" s="120"/>
      <c r="O6" s="120"/>
      <c r="P6" s="120"/>
      <c r="Q6" s="120"/>
      <c r="R6" s="120"/>
      <c r="S6" s="120"/>
      <c r="U6" s="2"/>
      <c r="V6" s="93" t="s">
        <v>15</v>
      </c>
      <c r="W6" s="93"/>
      <c r="X6" s="93"/>
      <c r="Y6" s="93"/>
      <c r="Z6" s="93"/>
      <c r="AA6" s="48"/>
    </row>
    <row r="7" spans="2:27" ht="15.75" customHeight="1" thickBot="1" x14ac:dyDescent="0.3">
      <c r="B7" s="121"/>
      <c r="C7" s="122"/>
      <c r="D7" s="60"/>
      <c r="E7" s="2"/>
      <c r="F7" s="39"/>
      <c r="G7" s="39"/>
      <c r="H7" s="39"/>
      <c r="I7" s="39"/>
      <c r="J7" s="39"/>
      <c r="K7" s="27"/>
      <c r="L7" s="57"/>
      <c r="M7" s="120"/>
      <c r="N7" s="120"/>
      <c r="O7" s="120"/>
      <c r="P7" s="120"/>
      <c r="Q7" s="120"/>
      <c r="R7" s="120"/>
      <c r="S7" s="120"/>
      <c r="U7" s="2"/>
      <c r="V7" s="39"/>
      <c r="W7" s="39"/>
      <c r="X7" s="39"/>
      <c r="Y7" s="39"/>
      <c r="Z7" s="39"/>
      <c r="AA7" s="27"/>
    </row>
    <row r="8" spans="2:27" ht="15.75" customHeight="1" x14ac:dyDescent="0.25">
      <c r="B8" s="123" t="s">
        <v>59</v>
      </c>
      <c r="C8" s="124"/>
      <c r="D8" s="60"/>
      <c r="E8" s="3" t="s">
        <v>7</v>
      </c>
      <c r="F8" s="4"/>
      <c r="G8" s="5" t="s">
        <v>8</v>
      </c>
      <c r="H8" s="5" t="s">
        <v>9</v>
      </c>
      <c r="I8" s="5" t="s">
        <v>10</v>
      </c>
      <c r="J8" s="5" t="s">
        <v>11</v>
      </c>
      <c r="K8" s="28" t="s">
        <v>12</v>
      </c>
      <c r="L8" s="57"/>
      <c r="M8" s="120"/>
      <c r="N8" s="120"/>
      <c r="O8" s="120"/>
      <c r="P8" s="120"/>
      <c r="Q8" s="120"/>
      <c r="R8" s="120"/>
      <c r="S8" s="120"/>
      <c r="U8" s="3" t="s">
        <v>7</v>
      </c>
      <c r="V8" s="4"/>
      <c r="W8" s="5" t="s">
        <v>8</v>
      </c>
      <c r="X8" s="5" t="s">
        <v>9</v>
      </c>
      <c r="Y8" s="5" t="s">
        <v>10</v>
      </c>
      <c r="Z8" s="5" t="s">
        <v>11</v>
      </c>
      <c r="AA8" s="28" t="s">
        <v>12</v>
      </c>
    </row>
    <row r="9" spans="2:27" ht="15.75" customHeight="1" x14ac:dyDescent="0.25">
      <c r="B9" s="125"/>
      <c r="C9" s="126"/>
      <c r="D9" s="60"/>
      <c r="E9" s="1" t="s">
        <v>19</v>
      </c>
      <c r="F9" s="4"/>
      <c r="G9" s="37" t="s">
        <v>22</v>
      </c>
      <c r="H9" s="49">
        <v>500</v>
      </c>
      <c r="I9" s="50">
        <v>2.7</v>
      </c>
      <c r="J9" s="6">
        <f>H9*I9</f>
        <v>1350</v>
      </c>
      <c r="K9" s="29">
        <f>J9*K6</f>
        <v>135000</v>
      </c>
      <c r="L9" s="57"/>
      <c r="M9" s="120"/>
      <c r="N9" s="120"/>
      <c r="O9" s="120"/>
      <c r="P9" s="120"/>
      <c r="Q9" s="120"/>
      <c r="R9" s="120"/>
      <c r="S9" s="120"/>
      <c r="U9" s="1" t="s">
        <v>19</v>
      </c>
      <c r="V9" s="4"/>
      <c r="W9" s="37" t="s">
        <v>22</v>
      </c>
      <c r="X9" s="49"/>
      <c r="Y9" s="50"/>
      <c r="Z9" s="6">
        <f>X9*Y9</f>
        <v>0</v>
      </c>
      <c r="AA9" s="29">
        <f>Z9*AA6</f>
        <v>0</v>
      </c>
    </row>
    <row r="10" spans="2:27" ht="15.75" customHeight="1" x14ac:dyDescent="0.25">
      <c r="B10" s="125"/>
      <c r="C10" s="126"/>
      <c r="D10" s="60"/>
      <c r="E10" s="7" t="s">
        <v>4</v>
      </c>
      <c r="F10" s="4"/>
      <c r="G10" s="4"/>
      <c r="H10" s="38"/>
      <c r="I10" s="6"/>
      <c r="J10" s="8">
        <f>J9</f>
        <v>1350</v>
      </c>
      <c r="K10" s="30">
        <f>K9</f>
        <v>135000</v>
      </c>
      <c r="L10" s="57"/>
      <c r="M10" s="120"/>
      <c r="N10" s="120"/>
      <c r="O10" s="120"/>
      <c r="P10" s="120"/>
      <c r="Q10" s="120"/>
      <c r="R10" s="120"/>
      <c r="S10" s="120"/>
      <c r="U10" s="7" t="s">
        <v>4</v>
      </c>
      <c r="V10" s="4"/>
      <c r="W10" s="4"/>
      <c r="X10" s="38"/>
      <c r="Y10" s="6"/>
      <c r="Z10" s="8">
        <f>Z9</f>
        <v>0</v>
      </c>
      <c r="AA10" s="30">
        <f>AA9</f>
        <v>0</v>
      </c>
    </row>
    <row r="11" spans="2:27" ht="16.5" customHeight="1" x14ac:dyDescent="0.25">
      <c r="B11" s="125"/>
      <c r="C11" s="126"/>
      <c r="D11" s="60"/>
      <c r="E11" s="10" t="s">
        <v>0</v>
      </c>
      <c r="F11" s="4"/>
      <c r="G11" s="37"/>
      <c r="H11" s="37"/>
      <c r="I11" s="37"/>
      <c r="J11" s="37"/>
      <c r="K11" s="31"/>
      <c r="M11" s="120"/>
      <c r="N11" s="120"/>
      <c r="O11" s="120"/>
      <c r="P11" s="120"/>
      <c r="Q11" s="120"/>
      <c r="R11" s="120"/>
      <c r="S11" s="120"/>
      <c r="U11" s="10" t="s">
        <v>0</v>
      </c>
      <c r="V11" s="4"/>
      <c r="W11" s="37"/>
      <c r="X11" s="37"/>
      <c r="Y11" s="37"/>
      <c r="Z11" s="37"/>
      <c r="AA11" s="31"/>
    </row>
    <row r="12" spans="2:27" ht="15" customHeight="1" x14ac:dyDescent="0.25">
      <c r="B12" s="125"/>
      <c r="C12" s="126"/>
      <c r="D12" s="60"/>
      <c r="E12" s="1" t="s">
        <v>82</v>
      </c>
      <c r="F12" s="4"/>
      <c r="G12" s="37" t="s">
        <v>63</v>
      </c>
      <c r="H12" s="49">
        <v>0.9</v>
      </c>
      <c r="I12" s="50">
        <v>45</v>
      </c>
      <c r="J12" s="6">
        <f>H12*I12</f>
        <v>40.5</v>
      </c>
      <c r="K12" s="29">
        <f t="shared" ref="K12" si="0">J12*K$6</f>
        <v>4050</v>
      </c>
      <c r="M12" s="120"/>
      <c r="N12" s="120"/>
      <c r="O12" s="120"/>
      <c r="P12" s="120"/>
      <c r="Q12" s="120"/>
      <c r="R12" s="120"/>
      <c r="S12" s="120"/>
      <c r="U12" s="1" t="s">
        <v>82</v>
      </c>
      <c r="V12" s="4"/>
      <c r="W12" s="37" t="s">
        <v>63</v>
      </c>
      <c r="X12" s="49"/>
      <c r="Y12" s="50"/>
      <c r="Z12" s="6">
        <f>X12*Y12</f>
        <v>0</v>
      </c>
      <c r="AA12" s="29">
        <f t="shared" ref="AA12" si="1">Z12*AA$6</f>
        <v>0</v>
      </c>
    </row>
    <row r="13" spans="2:27" ht="15" customHeight="1" x14ac:dyDescent="0.25">
      <c r="B13" s="125"/>
      <c r="C13" s="126"/>
      <c r="D13" s="60"/>
      <c r="E13" s="1" t="s">
        <v>83</v>
      </c>
      <c r="F13" s="4"/>
      <c r="G13" s="37" t="s">
        <v>14</v>
      </c>
      <c r="H13" s="49">
        <v>0.9</v>
      </c>
      <c r="I13" s="50">
        <v>325</v>
      </c>
      <c r="J13" s="6">
        <f>H13*I13</f>
        <v>292.5</v>
      </c>
      <c r="K13" s="29">
        <f>J13*K$6</f>
        <v>29250</v>
      </c>
      <c r="M13" s="120"/>
      <c r="N13" s="120"/>
      <c r="O13" s="120"/>
      <c r="P13" s="120"/>
      <c r="Q13" s="120"/>
      <c r="R13" s="120"/>
      <c r="S13" s="120"/>
      <c r="U13" s="1" t="s">
        <v>83</v>
      </c>
      <c r="V13" s="4"/>
      <c r="W13" s="37" t="s">
        <v>14</v>
      </c>
      <c r="X13" s="49"/>
      <c r="Y13" s="50"/>
      <c r="Z13" s="6">
        <f>X13*Y13</f>
        <v>0</v>
      </c>
      <c r="AA13" s="29">
        <f>Z13*AA$6</f>
        <v>0</v>
      </c>
    </row>
    <row r="14" spans="2:27" ht="15" customHeight="1" x14ac:dyDescent="0.25">
      <c r="B14" s="125"/>
      <c r="C14" s="126"/>
      <c r="D14" s="59"/>
      <c r="E14" s="1" t="s">
        <v>2</v>
      </c>
      <c r="F14" s="4"/>
      <c r="G14" s="37" t="s">
        <v>44</v>
      </c>
      <c r="H14" s="53">
        <v>0</v>
      </c>
      <c r="I14" s="50">
        <v>0</v>
      </c>
      <c r="J14" s="6">
        <f>H14*I14</f>
        <v>0</v>
      </c>
      <c r="K14" s="29">
        <f>J14*K$6</f>
        <v>0</v>
      </c>
      <c r="M14" s="99" t="s">
        <v>34</v>
      </c>
      <c r="N14" s="99"/>
      <c r="O14" s="99"/>
      <c r="P14" s="99"/>
      <c r="Q14" s="99"/>
      <c r="R14" s="99"/>
      <c r="S14" s="99"/>
      <c r="U14" s="1" t="s">
        <v>2</v>
      </c>
      <c r="V14" s="4"/>
      <c r="W14" s="37" t="s">
        <v>44</v>
      </c>
      <c r="X14" s="53">
        <v>0</v>
      </c>
      <c r="Y14" s="50">
        <v>0</v>
      </c>
      <c r="Z14" s="6">
        <f>X14*Y14</f>
        <v>0</v>
      </c>
      <c r="AA14" s="29">
        <f>Z14*AA$6</f>
        <v>0</v>
      </c>
    </row>
    <row r="15" spans="2:27" ht="15" customHeight="1" x14ac:dyDescent="0.25">
      <c r="B15" s="125"/>
      <c r="C15" s="126"/>
      <c r="D15" s="59"/>
      <c r="E15" s="1" t="s">
        <v>84</v>
      </c>
      <c r="F15" s="4"/>
      <c r="G15" s="62" t="s">
        <v>16</v>
      </c>
      <c r="H15" s="49">
        <v>2</v>
      </c>
      <c r="I15" s="50">
        <v>66.739999999999995</v>
      </c>
      <c r="J15" s="6">
        <f>H15*I15</f>
        <v>133.47999999999999</v>
      </c>
      <c r="K15" s="29">
        <f>J15*K$6</f>
        <v>13347.999999999998</v>
      </c>
      <c r="M15" s="99"/>
      <c r="N15" s="99"/>
      <c r="O15" s="99"/>
      <c r="P15" s="99"/>
      <c r="Q15" s="99"/>
      <c r="R15" s="99"/>
      <c r="S15" s="99"/>
      <c r="U15" s="1" t="s">
        <v>84</v>
      </c>
      <c r="V15" s="4"/>
      <c r="W15" s="62" t="s">
        <v>16</v>
      </c>
      <c r="X15" s="49"/>
      <c r="Y15" s="50"/>
      <c r="Z15" s="6">
        <f>X15*Y15</f>
        <v>0</v>
      </c>
      <c r="AA15" s="29">
        <f>Z15*AA$6</f>
        <v>0</v>
      </c>
    </row>
    <row r="16" spans="2:27" ht="17.25" customHeight="1" thickBot="1" x14ac:dyDescent="0.3">
      <c r="B16" s="127"/>
      <c r="C16" s="128"/>
      <c r="D16" s="59"/>
      <c r="E16" s="11" t="s">
        <v>4</v>
      </c>
      <c r="F16" s="12"/>
      <c r="G16" s="12"/>
      <c r="H16" s="13"/>
      <c r="I16" s="14"/>
      <c r="J16" s="15">
        <f>SUM(J12:J15)</f>
        <v>466.48</v>
      </c>
      <c r="K16" s="32">
        <f>J16*K$6</f>
        <v>46648</v>
      </c>
      <c r="M16" s="99"/>
      <c r="N16" s="99"/>
      <c r="O16" s="99"/>
      <c r="P16" s="99"/>
      <c r="Q16" s="99"/>
      <c r="R16" s="99"/>
      <c r="S16" s="99"/>
      <c r="U16" s="11" t="s">
        <v>4</v>
      </c>
      <c r="V16" s="12"/>
      <c r="W16" s="12"/>
      <c r="X16" s="13"/>
      <c r="Y16" s="14"/>
      <c r="Z16" s="15">
        <f>SUM(Z12:Z15)</f>
        <v>0</v>
      </c>
      <c r="AA16" s="32">
        <f>Z16*AA$6</f>
        <v>0</v>
      </c>
    </row>
    <row r="17" spans="2:27" ht="15" customHeight="1" x14ac:dyDescent="0.25">
      <c r="B17" s="89" t="s">
        <v>60</v>
      </c>
      <c r="C17" s="90"/>
      <c r="D17" s="59"/>
      <c r="E17" s="16" t="s">
        <v>85</v>
      </c>
      <c r="F17" s="4"/>
      <c r="G17" s="4"/>
      <c r="H17" s="38"/>
      <c r="I17" s="6"/>
      <c r="J17" s="6"/>
      <c r="K17" s="29"/>
      <c r="M17" s="99"/>
      <c r="N17" s="99"/>
      <c r="O17" s="99"/>
      <c r="P17" s="99"/>
      <c r="Q17" s="99"/>
      <c r="R17" s="99"/>
      <c r="S17" s="99"/>
      <c r="U17" s="16" t="s">
        <v>85</v>
      </c>
      <c r="V17" s="4"/>
      <c r="W17" s="4"/>
      <c r="X17" s="38"/>
      <c r="Y17" s="6"/>
      <c r="Z17" s="6"/>
      <c r="AA17" s="29"/>
    </row>
    <row r="18" spans="2:27" ht="15" customHeight="1" x14ac:dyDescent="0.25">
      <c r="B18" s="91"/>
      <c r="C18" s="92"/>
      <c r="D18" s="59"/>
      <c r="E18" s="1" t="s">
        <v>43</v>
      </c>
      <c r="F18" s="4"/>
      <c r="G18" s="37" t="s">
        <v>13</v>
      </c>
      <c r="H18" s="38">
        <v>1</v>
      </c>
      <c r="I18" s="50">
        <v>5000</v>
      </c>
      <c r="J18" s="17"/>
      <c r="K18" s="33"/>
      <c r="M18" s="99"/>
      <c r="N18" s="99"/>
      <c r="O18" s="99"/>
      <c r="P18" s="99"/>
      <c r="Q18" s="99"/>
      <c r="R18" s="99"/>
      <c r="S18" s="99"/>
      <c r="U18" s="1" t="s">
        <v>43</v>
      </c>
      <c r="V18" s="4"/>
      <c r="W18" s="37" t="s">
        <v>13</v>
      </c>
      <c r="X18" s="38">
        <v>1</v>
      </c>
      <c r="Y18" s="50"/>
      <c r="Z18" s="17"/>
      <c r="AA18" s="33"/>
    </row>
    <row r="19" spans="2:27" ht="17.25" customHeight="1" x14ac:dyDescent="0.25">
      <c r="B19" s="91"/>
      <c r="C19" s="92"/>
      <c r="D19" s="59"/>
      <c r="E19" s="1" t="s">
        <v>38</v>
      </c>
      <c r="F19" s="4"/>
      <c r="G19" s="37" t="s">
        <v>17</v>
      </c>
      <c r="H19" s="49">
        <v>5</v>
      </c>
      <c r="I19" s="17"/>
      <c r="J19" s="71"/>
      <c r="K19" s="33"/>
      <c r="M19" s="99"/>
      <c r="N19" s="99"/>
      <c r="O19" s="99"/>
      <c r="P19" s="99"/>
      <c r="Q19" s="99"/>
      <c r="R19" s="99"/>
      <c r="S19" s="99"/>
      <c r="U19" s="1" t="s">
        <v>38</v>
      </c>
      <c r="V19" s="4"/>
      <c r="W19" s="37" t="s">
        <v>17</v>
      </c>
      <c r="X19" s="49"/>
      <c r="Y19" s="17"/>
      <c r="Z19" s="71"/>
      <c r="AA19" s="33"/>
    </row>
    <row r="20" spans="2:27" ht="15" customHeight="1" x14ac:dyDescent="0.25">
      <c r="B20" s="91"/>
      <c r="C20" s="92"/>
      <c r="D20" s="59"/>
      <c r="E20" s="1" t="s">
        <v>39</v>
      </c>
      <c r="F20" s="4"/>
      <c r="G20" s="37" t="s">
        <v>13</v>
      </c>
      <c r="H20" s="49">
        <v>20</v>
      </c>
      <c r="I20" s="17"/>
      <c r="J20" s="17"/>
      <c r="K20" s="33"/>
      <c r="M20" s="99"/>
      <c r="N20" s="99"/>
      <c r="O20" s="99"/>
      <c r="P20" s="99"/>
      <c r="Q20" s="99"/>
      <c r="R20" s="99"/>
      <c r="S20" s="99"/>
      <c r="U20" s="1" t="s">
        <v>39</v>
      </c>
      <c r="V20" s="4"/>
      <c r="W20" s="37" t="s">
        <v>13</v>
      </c>
      <c r="X20" s="49"/>
      <c r="Y20" s="17"/>
      <c r="Z20" s="17"/>
      <c r="AA20" s="33"/>
    </row>
    <row r="21" spans="2:27" ht="15" customHeight="1" x14ac:dyDescent="0.25">
      <c r="B21" s="91"/>
      <c r="C21" s="92"/>
      <c r="D21" s="59"/>
      <c r="E21" s="1" t="s">
        <v>20</v>
      </c>
      <c r="F21" s="4"/>
      <c r="G21" s="37" t="s">
        <v>13</v>
      </c>
      <c r="H21" s="38">
        <v>1</v>
      </c>
      <c r="I21" s="50">
        <v>2400</v>
      </c>
      <c r="J21" s="17"/>
      <c r="K21" s="33"/>
      <c r="M21" s="99"/>
      <c r="N21" s="99"/>
      <c r="O21" s="99"/>
      <c r="P21" s="99"/>
      <c r="Q21" s="99"/>
      <c r="R21" s="99"/>
      <c r="S21" s="99"/>
      <c r="U21" s="1" t="s">
        <v>20</v>
      </c>
      <c r="V21" s="4"/>
      <c r="W21" s="37" t="s">
        <v>13</v>
      </c>
      <c r="X21" s="38">
        <v>1</v>
      </c>
      <c r="Y21" s="50"/>
      <c r="Z21" s="17"/>
      <c r="AA21" s="33"/>
    </row>
    <row r="22" spans="2:27" ht="15" customHeight="1" x14ac:dyDescent="0.25">
      <c r="B22" s="91"/>
      <c r="C22" s="92"/>
      <c r="D22" s="59"/>
      <c r="E22" s="1" t="s">
        <v>27</v>
      </c>
      <c r="F22" s="4"/>
      <c r="G22" s="37" t="s">
        <v>13</v>
      </c>
      <c r="H22" s="38">
        <v>1</v>
      </c>
      <c r="I22" s="6">
        <f>((I18-I21)/H19)</f>
        <v>520</v>
      </c>
      <c r="J22" s="17"/>
      <c r="K22" s="33"/>
      <c r="M22" s="99"/>
      <c r="N22" s="99"/>
      <c r="O22" s="99"/>
      <c r="P22" s="99"/>
      <c r="Q22" s="99"/>
      <c r="R22" s="99"/>
      <c r="S22" s="99"/>
      <c r="U22" s="1" t="s">
        <v>27</v>
      </c>
      <c r="V22" s="4"/>
      <c r="W22" s="37" t="s">
        <v>13</v>
      </c>
      <c r="X22" s="72">
        <v>1</v>
      </c>
      <c r="Y22" s="6" t="e">
        <f>((Y18-Y21)/X19)</f>
        <v>#DIV/0!</v>
      </c>
      <c r="Z22" s="17"/>
      <c r="AA22" s="33"/>
    </row>
    <row r="23" spans="2:27" ht="15" customHeight="1" x14ac:dyDescent="0.25">
      <c r="B23" s="91"/>
      <c r="C23" s="92"/>
      <c r="D23" s="59"/>
      <c r="E23" s="1" t="s">
        <v>87</v>
      </c>
      <c r="F23" s="4"/>
      <c r="G23" s="37" t="s">
        <v>13</v>
      </c>
      <c r="H23" s="38">
        <v>1</v>
      </c>
      <c r="I23" s="50">
        <v>600</v>
      </c>
      <c r="J23" s="17"/>
      <c r="K23" s="33"/>
      <c r="M23" s="99"/>
      <c r="N23" s="99"/>
      <c r="O23" s="99"/>
      <c r="P23" s="99"/>
      <c r="Q23" s="99"/>
      <c r="R23" s="99"/>
      <c r="S23" s="99"/>
      <c r="U23" s="1" t="s">
        <v>87</v>
      </c>
      <c r="V23" s="4"/>
      <c r="W23" s="37" t="s">
        <v>13</v>
      </c>
      <c r="X23" s="38">
        <v>1</v>
      </c>
      <c r="Y23" s="50"/>
      <c r="Z23" s="17"/>
      <c r="AA23" s="33"/>
    </row>
    <row r="24" spans="2:27" ht="17.25" customHeight="1" x14ac:dyDescent="0.25">
      <c r="B24" s="91"/>
      <c r="C24" s="92"/>
      <c r="D24" s="59"/>
      <c r="E24" s="42" t="s">
        <v>29</v>
      </c>
      <c r="F24" s="43"/>
      <c r="G24" s="5" t="s">
        <v>13</v>
      </c>
      <c r="H24" s="44">
        <v>1</v>
      </c>
      <c r="I24" s="45">
        <f>SUM(I22:I23)</f>
        <v>1120</v>
      </c>
      <c r="J24" s="46">
        <f>I24/H20</f>
        <v>56</v>
      </c>
      <c r="K24" s="47">
        <f>J24*K6</f>
        <v>5600</v>
      </c>
      <c r="M24" s="99"/>
      <c r="N24" s="99"/>
      <c r="O24" s="99"/>
      <c r="P24" s="99"/>
      <c r="Q24" s="99"/>
      <c r="R24" s="99"/>
      <c r="S24" s="99"/>
      <c r="U24" s="42" t="s">
        <v>29</v>
      </c>
      <c r="V24" s="43"/>
      <c r="W24" s="5" t="s">
        <v>13</v>
      </c>
      <c r="X24" s="44">
        <v>1</v>
      </c>
      <c r="Y24" s="45" t="e">
        <f>SUM(Y22:Y23)</f>
        <v>#DIV/0!</v>
      </c>
      <c r="Z24" s="46" t="e">
        <f>Y24/X20</f>
        <v>#DIV/0!</v>
      </c>
      <c r="AA24" s="47" t="e">
        <f>Z24*AA6</f>
        <v>#DIV/0!</v>
      </c>
    </row>
    <row r="25" spans="2:27" ht="15" customHeight="1" x14ac:dyDescent="0.25">
      <c r="B25" s="91"/>
      <c r="C25" s="92"/>
      <c r="D25" s="59"/>
      <c r="E25" s="19" t="s">
        <v>88</v>
      </c>
      <c r="F25" s="43"/>
      <c r="G25" s="5"/>
      <c r="H25" s="51">
        <v>1</v>
      </c>
      <c r="I25" s="45">
        <f>I24*H25</f>
        <v>1120</v>
      </c>
      <c r="J25" s="46">
        <f>IF(H20=0,0,I25/H20)</f>
        <v>56</v>
      </c>
      <c r="K25" s="47">
        <f>J25*K6</f>
        <v>5600</v>
      </c>
      <c r="M25" s="99"/>
      <c r="N25" s="99"/>
      <c r="O25" s="99"/>
      <c r="P25" s="99"/>
      <c r="Q25" s="99"/>
      <c r="R25" s="99"/>
      <c r="S25" s="99"/>
      <c r="U25" s="19" t="s">
        <v>88</v>
      </c>
      <c r="V25" s="43"/>
      <c r="W25" s="5"/>
      <c r="X25" s="51">
        <v>1</v>
      </c>
      <c r="Y25" s="45" t="e">
        <f>Y24*X25</f>
        <v>#DIV/0!</v>
      </c>
      <c r="Z25" s="46">
        <f>IF(X20=0,0,Y25/X20)</f>
        <v>0</v>
      </c>
      <c r="AA25" s="47">
        <f>Z25*AA6</f>
        <v>0</v>
      </c>
    </row>
    <row r="26" spans="2:27" ht="15" customHeight="1" x14ac:dyDescent="0.25">
      <c r="B26" s="91"/>
      <c r="C26" s="92"/>
      <c r="D26" s="59"/>
      <c r="E26" s="16" t="s">
        <v>86</v>
      </c>
      <c r="F26" s="4"/>
      <c r="G26" s="4"/>
      <c r="H26" s="38"/>
      <c r="I26" s="6"/>
      <c r="J26" s="6"/>
      <c r="K26" s="29"/>
      <c r="M26" s="99"/>
      <c r="N26" s="99"/>
      <c r="O26" s="99"/>
      <c r="P26" s="99"/>
      <c r="Q26" s="99"/>
      <c r="R26" s="99"/>
      <c r="S26" s="99"/>
      <c r="U26" s="16" t="s">
        <v>86</v>
      </c>
      <c r="V26" s="4"/>
      <c r="W26" s="4"/>
      <c r="X26" s="38"/>
      <c r="Y26" s="6"/>
      <c r="Z26" s="6"/>
      <c r="AA26" s="29"/>
    </row>
    <row r="27" spans="2:27" ht="15" customHeight="1" x14ac:dyDescent="0.25">
      <c r="B27" s="91"/>
      <c r="C27" s="92"/>
      <c r="D27" s="59"/>
      <c r="E27" s="1" t="s">
        <v>40</v>
      </c>
      <c r="F27" s="4"/>
      <c r="G27" s="37" t="s">
        <v>41</v>
      </c>
      <c r="H27" s="38">
        <v>1</v>
      </c>
      <c r="I27" s="50">
        <v>25</v>
      </c>
      <c r="J27" s="6">
        <f>H27*I27</f>
        <v>25</v>
      </c>
      <c r="K27" s="29">
        <f>J27*K6</f>
        <v>2500</v>
      </c>
      <c r="M27" s="99"/>
      <c r="N27" s="99"/>
      <c r="O27" s="99"/>
      <c r="P27" s="99"/>
      <c r="Q27" s="99"/>
      <c r="R27" s="99"/>
      <c r="S27" s="99"/>
      <c r="U27" s="1" t="s">
        <v>40</v>
      </c>
      <c r="V27" s="4"/>
      <c r="W27" s="37" t="s">
        <v>41</v>
      </c>
      <c r="X27" s="38">
        <v>1</v>
      </c>
      <c r="Y27" s="50"/>
      <c r="Z27" s="6">
        <f>X27*Y27</f>
        <v>0</v>
      </c>
      <c r="AA27" s="29">
        <f>Z27*AA6</f>
        <v>0</v>
      </c>
    </row>
    <row r="28" spans="2:27" ht="15" customHeight="1" x14ac:dyDescent="0.25">
      <c r="B28" s="91"/>
      <c r="C28" s="92"/>
      <c r="D28" s="58"/>
      <c r="E28" s="1" t="s">
        <v>89</v>
      </c>
      <c r="F28" s="4"/>
      <c r="G28" s="37" t="s">
        <v>13</v>
      </c>
      <c r="H28" s="38">
        <v>1</v>
      </c>
      <c r="I28" s="50">
        <v>20</v>
      </c>
      <c r="J28" s="6">
        <f>H28*I28</f>
        <v>20</v>
      </c>
      <c r="K28" s="29">
        <f>J28*K6</f>
        <v>2000</v>
      </c>
      <c r="M28" s="99"/>
      <c r="N28" s="99"/>
      <c r="O28" s="99"/>
      <c r="P28" s="99"/>
      <c r="Q28" s="99"/>
      <c r="R28" s="99"/>
      <c r="S28" s="99"/>
      <c r="U28" s="1" t="s">
        <v>89</v>
      </c>
      <c r="V28" s="4"/>
      <c r="W28" s="37" t="s">
        <v>13</v>
      </c>
      <c r="X28" s="38">
        <v>1</v>
      </c>
      <c r="Y28" s="50"/>
      <c r="Z28" s="6">
        <f>X28*Y28</f>
        <v>0</v>
      </c>
      <c r="AA28" s="29">
        <f>Z28*AA6</f>
        <v>0</v>
      </c>
    </row>
    <row r="29" spans="2:27" ht="17.25" customHeight="1" x14ac:dyDescent="0.25">
      <c r="B29" s="91"/>
      <c r="C29" s="92"/>
      <c r="D29" s="61"/>
      <c r="E29" s="1" t="s">
        <v>90</v>
      </c>
      <c r="F29" s="4"/>
      <c r="G29" s="37" t="s">
        <v>13</v>
      </c>
      <c r="H29" s="38">
        <v>1</v>
      </c>
      <c r="I29" s="50">
        <v>10</v>
      </c>
      <c r="J29" s="6">
        <f>H29*I29</f>
        <v>10</v>
      </c>
      <c r="K29" s="29">
        <f>J29*K6</f>
        <v>1000</v>
      </c>
      <c r="M29" s="99"/>
      <c r="N29" s="99"/>
      <c r="O29" s="99"/>
      <c r="P29" s="99"/>
      <c r="Q29" s="99"/>
      <c r="R29" s="99"/>
      <c r="S29" s="99"/>
      <c r="U29" s="1" t="s">
        <v>90</v>
      </c>
      <c r="V29" s="4"/>
      <c r="W29" s="37" t="s">
        <v>13</v>
      </c>
      <c r="X29" s="38">
        <v>1</v>
      </c>
      <c r="Y29" s="50"/>
      <c r="Z29" s="6">
        <f>X29*Y29</f>
        <v>0</v>
      </c>
      <c r="AA29" s="29">
        <f>Z29*AA6</f>
        <v>0</v>
      </c>
    </row>
    <row r="30" spans="2:27" ht="15" customHeight="1" x14ac:dyDescent="0.25">
      <c r="B30" s="91"/>
      <c r="C30" s="92"/>
      <c r="D30" s="61"/>
      <c r="E30" s="64" t="s">
        <v>4</v>
      </c>
      <c r="F30" s="12"/>
      <c r="G30" s="65"/>
      <c r="H30" s="13"/>
      <c r="I30" s="14"/>
      <c r="J30" s="15">
        <f>SUM(J27:J29)</f>
        <v>55</v>
      </c>
      <c r="K30" s="66">
        <f>J30*K6</f>
        <v>5500</v>
      </c>
      <c r="M30" s="99"/>
      <c r="N30" s="99"/>
      <c r="O30" s="99"/>
      <c r="P30" s="99"/>
      <c r="Q30" s="99"/>
      <c r="R30" s="99"/>
      <c r="S30" s="99"/>
      <c r="U30" s="64" t="s">
        <v>4</v>
      </c>
      <c r="V30" s="12"/>
      <c r="W30" s="65"/>
      <c r="X30" s="13"/>
      <c r="Y30" s="14"/>
      <c r="Z30" s="15">
        <f>SUM(Z27:Z29)</f>
        <v>0</v>
      </c>
      <c r="AA30" s="66">
        <f>Z30*AA6</f>
        <v>0</v>
      </c>
    </row>
    <row r="31" spans="2:27" ht="15" customHeight="1" x14ac:dyDescent="0.25">
      <c r="B31" s="91"/>
      <c r="C31" s="92"/>
      <c r="D31" s="63"/>
      <c r="E31" s="16" t="s">
        <v>1</v>
      </c>
      <c r="F31" s="4"/>
      <c r="G31" s="4"/>
      <c r="H31" s="38"/>
      <c r="I31" s="6"/>
      <c r="J31" s="6"/>
      <c r="K31" s="29"/>
      <c r="M31" s="99"/>
      <c r="N31" s="99"/>
      <c r="O31" s="99"/>
      <c r="P31" s="99"/>
      <c r="Q31" s="99"/>
      <c r="R31" s="99"/>
      <c r="S31" s="99"/>
      <c r="U31" s="16" t="s">
        <v>1</v>
      </c>
      <c r="V31" s="4"/>
      <c r="W31" s="4"/>
      <c r="X31" s="38"/>
      <c r="Y31" s="6"/>
      <c r="Z31" s="6"/>
      <c r="AA31" s="29"/>
    </row>
    <row r="32" spans="2:27" ht="15" customHeight="1" x14ac:dyDescent="0.25">
      <c r="B32" s="91"/>
      <c r="C32" s="92"/>
      <c r="D32" s="61"/>
      <c r="E32" s="1" t="s">
        <v>57</v>
      </c>
      <c r="F32" s="4"/>
      <c r="G32" s="37" t="s">
        <v>16</v>
      </c>
      <c r="H32" s="49">
        <v>2</v>
      </c>
      <c r="I32" s="50">
        <v>21</v>
      </c>
      <c r="J32" s="6">
        <f>I32*H32</f>
        <v>42</v>
      </c>
      <c r="K32" s="29">
        <f>J32*K$6</f>
        <v>4200</v>
      </c>
      <c r="M32" s="99"/>
      <c r="N32" s="99"/>
      <c r="O32" s="99"/>
      <c r="P32" s="99"/>
      <c r="Q32" s="99"/>
      <c r="R32" s="99"/>
      <c r="S32" s="99"/>
      <c r="U32" s="1" t="s">
        <v>57</v>
      </c>
      <c r="V32" s="4"/>
      <c r="W32" s="37" t="s">
        <v>16</v>
      </c>
      <c r="X32" s="49"/>
      <c r="Y32" s="50"/>
      <c r="Z32" s="6">
        <f>Y32*X32</f>
        <v>0</v>
      </c>
      <c r="AA32" s="29">
        <f>Z32*AA$6</f>
        <v>0</v>
      </c>
    </row>
    <row r="33" spans="2:27" ht="15" customHeight="1" x14ac:dyDescent="0.25">
      <c r="B33" s="91"/>
      <c r="C33" s="92"/>
      <c r="D33" s="61"/>
      <c r="E33" s="1" t="s">
        <v>91</v>
      </c>
      <c r="F33" s="4"/>
      <c r="G33" s="37" t="s">
        <v>18</v>
      </c>
      <c r="H33" s="49">
        <v>2</v>
      </c>
      <c r="I33" s="50">
        <v>12.5</v>
      </c>
      <c r="J33" s="6">
        <f>H33*I33</f>
        <v>25</v>
      </c>
      <c r="K33" s="29">
        <f>J33*K$6</f>
        <v>2500</v>
      </c>
      <c r="M33" s="99"/>
      <c r="N33" s="99"/>
      <c r="O33" s="99"/>
      <c r="P33" s="99"/>
      <c r="Q33" s="99"/>
      <c r="R33" s="99"/>
      <c r="S33" s="99"/>
      <c r="U33" s="1" t="s">
        <v>91</v>
      </c>
      <c r="V33" s="4"/>
      <c r="W33" s="37" t="s">
        <v>18</v>
      </c>
      <c r="X33" s="49"/>
      <c r="Y33" s="50"/>
      <c r="Z33" s="6">
        <f>X33*Y33</f>
        <v>0</v>
      </c>
      <c r="AA33" s="29">
        <f>Z33*AA$6</f>
        <v>0</v>
      </c>
    </row>
    <row r="34" spans="2:27" ht="17.25" customHeight="1" thickBot="1" x14ac:dyDescent="0.3">
      <c r="B34" s="91"/>
      <c r="C34" s="92"/>
      <c r="D34" s="61"/>
      <c r="E34" s="1" t="s">
        <v>23</v>
      </c>
      <c r="F34" s="18"/>
      <c r="G34" s="37" t="s">
        <v>28</v>
      </c>
      <c r="H34" s="40">
        <f>J10</f>
        <v>1350</v>
      </c>
      <c r="I34" s="52">
        <v>0.05</v>
      </c>
      <c r="J34" s="6">
        <f>H34*I34</f>
        <v>67.5</v>
      </c>
      <c r="K34" s="29">
        <f>J34*K6</f>
        <v>6750</v>
      </c>
      <c r="M34" s="99"/>
      <c r="N34" s="99"/>
      <c r="O34" s="99"/>
      <c r="P34" s="99"/>
      <c r="Q34" s="99"/>
      <c r="R34" s="99"/>
      <c r="S34" s="99"/>
      <c r="U34" s="1" t="s">
        <v>23</v>
      </c>
      <c r="V34" s="18"/>
      <c r="W34" s="37" t="s">
        <v>28</v>
      </c>
      <c r="X34" s="40">
        <f>Z10</f>
        <v>0</v>
      </c>
      <c r="Y34" s="52">
        <v>0</v>
      </c>
      <c r="Z34" s="6">
        <f>X34*Y34</f>
        <v>0</v>
      </c>
      <c r="AA34" s="29">
        <f>Z34*AA6</f>
        <v>0</v>
      </c>
    </row>
    <row r="35" spans="2:27" ht="15" customHeight="1" x14ac:dyDescent="0.25">
      <c r="B35" s="123" t="s">
        <v>37</v>
      </c>
      <c r="C35" s="124"/>
      <c r="D35" s="61"/>
      <c r="E35" s="1" t="s">
        <v>3</v>
      </c>
      <c r="F35" s="4"/>
      <c r="G35" s="4"/>
      <c r="H35" s="49"/>
      <c r="I35" s="50"/>
      <c r="J35" s="6">
        <f>H35*I35</f>
        <v>0</v>
      </c>
      <c r="K35" s="29">
        <f>J35*K6</f>
        <v>0</v>
      </c>
      <c r="M35" s="99"/>
      <c r="N35" s="99"/>
      <c r="O35" s="99"/>
      <c r="P35" s="99"/>
      <c r="Q35" s="99"/>
      <c r="R35" s="99"/>
      <c r="S35" s="99"/>
      <c r="U35" s="1" t="s">
        <v>3</v>
      </c>
      <c r="V35" s="4"/>
      <c r="W35" s="4"/>
      <c r="X35" s="49"/>
      <c r="Y35" s="50"/>
      <c r="Z35" s="6">
        <f>X35*Y35</f>
        <v>0</v>
      </c>
      <c r="AA35" s="29">
        <f>Z35*AA6</f>
        <v>0</v>
      </c>
    </row>
    <row r="36" spans="2:27" ht="15" customHeight="1" x14ac:dyDescent="0.25">
      <c r="B36" s="125"/>
      <c r="C36" s="126"/>
      <c r="D36" s="61"/>
      <c r="E36" s="11" t="s">
        <v>4</v>
      </c>
      <c r="F36" s="12"/>
      <c r="G36" s="12"/>
      <c r="H36" s="13"/>
      <c r="I36" s="14"/>
      <c r="J36" s="15">
        <f>SUM(J32:J35)</f>
        <v>134.5</v>
      </c>
      <c r="K36" s="32">
        <f>J36*K6</f>
        <v>13450</v>
      </c>
      <c r="M36" s="99"/>
      <c r="N36" s="99"/>
      <c r="O36" s="99"/>
      <c r="P36" s="99"/>
      <c r="Q36" s="99"/>
      <c r="R36" s="99"/>
      <c r="S36" s="99"/>
      <c r="U36" s="11" t="s">
        <v>4</v>
      </c>
      <c r="V36" s="12"/>
      <c r="W36" s="12"/>
      <c r="X36" s="13"/>
      <c r="Y36" s="14"/>
      <c r="Z36" s="15">
        <f>SUM(Z32:Z35)</f>
        <v>0</v>
      </c>
      <c r="AA36" s="32">
        <f>Z36*AA6</f>
        <v>0</v>
      </c>
    </row>
    <row r="37" spans="2:27" ht="15" customHeight="1" x14ac:dyDescent="0.25">
      <c r="B37" s="125"/>
      <c r="C37" s="126"/>
      <c r="D37" s="61"/>
      <c r="E37" s="10" t="s">
        <v>6</v>
      </c>
      <c r="F37" s="4"/>
      <c r="G37" s="4"/>
      <c r="H37" s="38"/>
      <c r="I37" s="6"/>
      <c r="J37" s="8">
        <f>J10+J16+J25+J30+J36</f>
        <v>2061.98</v>
      </c>
      <c r="K37" s="30">
        <f>K10+K16+K25+K30+K36</f>
        <v>206198</v>
      </c>
      <c r="M37" s="99"/>
      <c r="N37" s="99"/>
      <c r="O37" s="99"/>
      <c r="P37" s="99"/>
      <c r="Q37" s="99"/>
      <c r="R37" s="99"/>
      <c r="S37" s="99"/>
      <c r="U37" s="10" t="s">
        <v>6</v>
      </c>
      <c r="V37" s="4"/>
      <c r="W37" s="4"/>
      <c r="X37" s="38"/>
      <c r="Y37" s="6"/>
      <c r="Z37" s="8">
        <f>Z10+Z16+Z25+Z30+Z36</f>
        <v>0</v>
      </c>
      <c r="AA37" s="30">
        <f>AA10+AA16+AA25+AA30+AA36</f>
        <v>0</v>
      </c>
    </row>
    <row r="38" spans="2:27" ht="16.5" customHeight="1" x14ac:dyDescent="0.25">
      <c r="B38" s="125"/>
      <c r="C38" s="126"/>
      <c r="D38" s="58"/>
      <c r="E38" s="19" t="s">
        <v>92</v>
      </c>
      <c r="F38" s="4"/>
      <c r="G38" s="4"/>
      <c r="H38" s="38"/>
      <c r="I38" s="6"/>
      <c r="J38" s="6"/>
      <c r="K38" s="29"/>
      <c r="M38" s="99"/>
      <c r="N38" s="99"/>
      <c r="O38" s="99"/>
      <c r="P38" s="99"/>
      <c r="Q38" s="99"/>
      <c r="R38" s="99"/>
      <c r="S38" s="99"/>
      <c r="U38" s="19" t="s">
        <v>92</v>
      </c>
      <c r="V38" s="4"/>
      <c r="W38" s="4"/>
      <c r="X38" s="38"/>
      <c r="Y38" s="6"/>
      <c r="Z38" s="6"/>
      <c r="AA38" s="29"/>
    </row>
    <row r="39" spans="2:27" ht="15.75" customHeight="1" x14ac:dyDescent="0.25">
      <c r="B39" s="125"/>
      <c r="C39" s="126"/>
      <c r="E39" s="1" t="s">
        <v>5</v>
      </c>
      <c r="F39" s="4"/>
      <c r="G39" s="37" t="s">
        <v>13</v>
      </c>
      <c r="H39" s="49">
        <v>10</v>
      </c>
      <c r="I39" s="20"/>
      <c r="J39" s="20"/>
      <c r="K39" s="34"/>
      <c r="M39" s="99"/>
      <c r="N39" s="99"/>
      <c r="O39" s="99"/>
      <c r="P39" s="99"/>
      <c r="Q39" s="99"/>
      <c r="R39" s="99"/>
      <c r="S39" s="99"/>
      <c r="U39" s="1" t="s">
        <v>5</v>
      </c>
      <c r="V39" s="4"/>
      <c r="W39" s="37" t="s">
        <v>13</v>
      </c>
      <c r="X39" s="49"/>
      <c r="Y39" s="20"/>
      <c r="Z39" s="20"/>
      <c r="AA39" s="34"/>
    </row>
    <row r="40" spans="2:27" ht="15.75" customHeight="1" x14ac:dyDescent="0.25">
      <c r="B40" s="125"/>
      <c r="C40" s="126"/>
      <c r="E40" s="1" t="s">
        <v>24</v>
      </c>
      <c r="F40" s="4"/>
      <c r="G40" s="37" t="s">
        <v>13</v>
      </c>
      <c r="H40" s="38">
        <f>K6-H39</f>
        <v>90</v>
      </c>
      <c r="I40" s="20"/>
      <c r="J40" s="20"/>
      <c r="K40" s="34"/>
      <c r="M40" s="99"/>
      <c r="N40" s="99"/>
      <c r="O40" s="99"/>
      <c r="P40" s="99"/>
      <c r="Q40" s="99"/>
      <c r="R40" s="99"/>
      <c r="S40" s="99"/>
      <c r="U40" s="1" t="s">
        <v>24</v>
      </c>
      <c r="V40" s="4"/>
      <c r="W40" s="37" t="s">
        <v>13</v>
      </c>
      <c r="X40" s="38">
        <f>AA6-X39</f>
        <v>0</v>
      </c>
      <c r="Y40" s="20"/>
      <c r="Z40" s="20"/>
      <c r="AA40" s="34"/>
    </row>
    <row r="41" spans="2:27" ht="15" customHeight="1" x14ac:dyDescent="0.25">
      <c r="B41" s="125"/>
      <c r="C41" s="126"/>
      <c r="E41" s="1" t="s">
        <v>30</v>
      </c>
      <c r="F41" s="4"/>
      <c r="G41" s="37" t="s">
        <v>13</v>
      </c>
      <c r="H41" s="38">
        <f>H40</f>
        <v>90</v>
      </c>
      <c r="I41" s="20"/>
      <c r="J41" s="41">
        <f>((J37*H39)/H40)</f>
        <v>229.10888888888888</v>
      </c>
      <c r="K41" s="34"/>
      <c r="M41" s="129" t="s">
        <v>32</v>
      </c>
      <c r="N41" s="129"/>
      <c r="O41" s="129"/>
      <c r="P41" s="129"/>
      <c r="Q41" s="129"/>
      <c r="R41" s="129"/>
      <c r="S41" s="129"/>
      <c r="U41" s="1" t="s">
        <v>30</v>
      </c>
      <c r="V41" s="4"/>
      <c r="W41" s="37" t="s">
        <v>13</v>
      </c>
      <c r="X41" s="38">
        <f>X40</f>
        <v>0</v>
      </c>
      <c r="Y41" s="20"/>
      <c r="Z41" s="41" t="e">
        <f>((Z37*X39)/X40)</f>
        <v>#DIV/0!</v>
      </c>
      <c r="AA41" s="34"/>
    </row>
    <row r="42" spans="2:27" ht="15" customHeight="1" x14ac:dyDescent="0.25">
      <c r="B42" s="125"/>
      <c r="C42" s="126"/>
      <c r="E42" s="1" t="s">
        <v>21</v>
      </c>
      <c r="F42" s="4"/>
      <c r="G42" s="37" t="s">
        <v>22</v>
      </c>
      <c r="H42" s="49">
        <v>900</v>
      </c>
      <c r="I42" s="50">
        <v>2.4</v>
      </c>
      <c r="J42" s="6">
        <f>H42*I42</f>
        <v>2160</v>
      </c>
      <c r="K42" s="29">
        <f>J42*H39</f>
        <v>21600</v>
      </c>
      <c r="M42" s="129"/>
      <c r="N42" s="129"/>
      <c r="O42" s="129"/>
      <c r="P42" s="129"/>
      <c r="Q42" s="129"/>
      <c r="R42" s="129"/>
      <c r="S42" s="129"/>
      <c r="U42" s="1" t="s">
        <v>21</v>
      </c>
      <c r="V42" s="4"/>
      <c r="W42" s="37" t="s">
        <v>22</v>
      </c>
      <c r="X42" s="49"/>
      <c r="Y42" s="50"/>
      <c r="Z42" s="6">
        <f>X42*Y42</f>
        <v>0</v>
      </c>
      <c r="AA42" s="29">
        <f>Z42*X39</f>
        <v>0</v>
      </c>
    </row>
    <row r="43" spans="2:27" ht="15.75" customHeight="1" thickBot="1" x14ac:dyDescent="0.3">
      <c r="B43" s="125"/>
      <c r="C43" s="126"/>
      <c r="E43" s="1" t="s">
        <v>25</v>
      </c>
      <c r="F43" s="4"/>
      <c r="G43" s="37" t="s">
        <v>13</v>
      </c>
      <c r="H43" s="38">
        <f>H40</f>
        <v>90</v>
      </c>
      <c r="I43" s="17"/>
      <c r="J43" s="41">
        <f>K42/H43</f>
        <v>240</v>
      </c>
      <c r="K43" s="29">
        <f>J43*H43</f>
        <v>21600</v>
      </c>
      <c r="M43" s="129"/>
      <c r="N43" s="129"/>
      <c r="O43" s="129"/>
      <c r="P43" s="129"/>
      <c r="Q43" s="129"/>
      <c r="R43" s="129"/>
      <c r="S43" s="129"/>
      <c r="U43" s="1" t="s">
        <v>25</v>
      </c>
      <c r="V43" s="4"/>
      <c r="W43" s="37" t="s">
        <v>13</v>
      </c>
      <c r="X43" s="38">
        <f>X40</f>
        <v>0</v>
      </c>
      <c r="Y43" s="17"/>
      <c r="Z43" s="41" t="e">
        <f>AA42/X43</f>
        <v>#DIV/0!</v>
      </c>
      <c r="AA43" s="29" t="e">
        <f>Z43*X43</f>
        <v>#DIV/0!</v>
      </c>
    </row>
    <row r="44" spans="2:27" ht="15.75" customHeight="1" thickBot="1" x14ac:dyDescent="0.3">
      <c r="B44" s="127"/>
      <c r="C44" s="128"/>
      <c r="E44" s="82" t="s">
        <v>26</v>
      </c>
      <c r="F44" s="35"/>
      <c r="G44" s="35"/>
      <c r="H44" s="80"/>
      <c r="I44" s="83"/>
      <c r="J44" s="84">
        <f>J37+J41-J43</f>
        <v>2051.088888888889</v>
      </c>
      <c r="K44" s="85">
        <f>K37-K43</f>
        <v>184598</v>
      </c>
      <c r="U44" s="21" t="s">
        <v>26</v>
      </c>
      <c r="V44" s="22"/>
      <c r="W44" s="22"/>
      <c r="X44" s="23"/>
      <c r="Y44" s="24"/>
      <c r="Z44" s="25" t="e">
        <f>Z37+Z41-Z43</f>
        <v>#DIV/0!</v>
      </c>
      <c r="AA44" s="26" t="e">
        <f>AA37-AA43</f>
        <v>#DIV/0!</v>
      </c>
    </row>
    <row r="45" spans="2:27" ht="15" customHeight="1" x14ac:dyDescent="0.25">
      <c r="E45" s="75" t="s">
        <v>62</v>
      </c>
      <c r="F45" s="35"/>
      <c r="G45" s="35"/>
      <c r="H45" s="35"/>
      <c r="I45" s="35"/>
      <c r="J45" s="35"/>
      <c r="K45" s="36"/>
      <c r="N45" s="95" t="s">
        <v>52</v>
      </c>
      <c r="O45" s="95"/>
      <c r="P45" s="95"/>
      <c r="Q45" s="95"/>
      <c r="R45" s="95"/>
      <c r="U45" s="75" t="s">
        <v>62</v>
      </c>
      <c r="V45" s="35"/>
      <c r="W45" s="35"/>
      <c r="X45" s="35"/>
      <c r="Y45" s="35"/>
      <c r="Z45" s="35"/>
      <c r="AA45" s="36"/>
    </row>
    <row r="46" spans="2:27" ht="18.75" x14ac:dyDescent="0.25">
      <c r="E46" s="76" t="s">
        <v>71</v>
      </c>
      <c r="F46" s="86"/>
      <c r="G46" s="86"/>
      <c r="H46" s="86"/>
      <c r="I46" s="86"/>
      <c r="J46" s="86"/>
      <c r="K46" s="79"/>
      <c r="M46" s="67"/>
      <c r="N46" s="68" t="s">
        <v>47</v>
      </c>
      <c r="O46" s="130" t="s">
        <v>46</v>
      </c>
      <c r="P46" s="130"/>
      <c r="Q46" s="130"/>
      <c r="R46" s="130"/>
      <c r="S46" s="130"/>
      <c r="U46" s="76" t="s">
        <v>71</v>
      </c>
      <c r="V46" s="86"/>
      <c r="W46" s="86"/>
      <c r="X46" s="86"/>
      <c r="Y46" s="86"/>
      <c r="Z46" s="86"/>
      <c r="AA46" s="79"/>
    </row>
    <row r="47" spans="2:27" ht="18.75" x14ac:dyDescent="0.25">
      <c r="E47" s="76" t="s">
        <v>72</v>
      </c>
      <c r="F47" s="4"/>
      <c r="G47" s="4"/>
      <c r="H47" s="4"/>
      <c r="I47" s="4"/>
      <c r="J47" s="4"/>
      <c r="K47" s="9"/>
      <c r="N47" s="54" t="s">
        <v>54</v>
      </c>
      <c r="O47" s="94" t="s">
        <v>55</v>
      </c>
      <c r="P47" s="94"/>
      <c r="Q47" s="94"/>
      <c r="R47" s="94"/>
      <c r="S47" s="94"/>
      <c r="U47" s="76" t="s">
        <v>72</v>
      </c>
      <c r="V47" s="4"/>
      <c r="W47" s="4"/>
      <c r="X47" s="4"/>
      <c r="Y47" s="4"/>
      <c r="Z47" s="4"/>
      <c r="AA47" s="9"/>
    </row>
    <row r="48" spans="2:27" ht="18.75" x14ac:dyDescent="0.25">
      <c r="E48" s="76" t="s">
        <v>73</v>
      </c>
      <c r="F48" s="4"/>
      <c r="G48" s="4"/>
      <c r="H48" s="4"/>
      <c r="I48" s="4"/>
      <c r="J48" s="4"/>
      <c r="K48" s="9"/>
      <c r="N48" s="88" t="s">
        <v>56</v>
      </c>
      <c r="O48" s="88"/>
      <c r="P48" s="88"/>
      <c r="Q48" s="88"/>
      <c r="R48" s="88"/>
      <c r="S48" s="88"/>
      <c r="U48" s="76" t="s">
        <v>73</v>
      </c>
      <c r="V48" s="4"/>
      <c r="W48" s="4"/>
      <c r="X48" s="4"/>
      <c r="Y48" s="4"/>
      <c r="Z48" s="4"/>
      <c r="AA48" s="9"/>
    </row>
    <row r="49" spans="5:27" ht="18.75" x14ac:dyDescent="0.25">
      <c r="E49" s="76" t="s">
        <v>74</v>
      </c>
      <c r="F49" s="86"/>
      <c r="G49" s="86"/>
      <c r="H49" s="86"/>
      <c r="I49" s="86"/>
      <c r="J49" s="86"/>
      <c r="K49" s="9"/>
      <c r="N49" s="54" t="s">
        <v>53</v>
      </c>
      <c r="O49" s="88" t="s">
        <v>64</v>
      </c>
      <c r="P49" s="88"/>
      <c r="Q49" s="88"/>
      <c r="R49" s="88"/>
      <c r="U49" s="76" t="s">
        <v>74</v>
      </c>
      <c r="V49" s="86"/>
      <c r="W49" s="86"/>
      <c r="X49" s="86"/>
      <c r="Y49" s="86"/>
      <c r="Z49" s="86"/>
      <c r="AA49" s="9"/>
    </row>
    <row r="50" spans="5:27" ht="18.75" x14ac:dyDescent="0.25">
      <c r="E50" s="76" t="s">
        <v>75</v>
      </c>
      <c r="F50" s="4"/>
      <c r="G50" s="4"/>
      <c r="H50" s="4"/>
      <c r="I50" s="4"/>
      <c r="J50" s="4"/>
      <c r="K50" s="9"/>
      <c r="O50" s="88" t="s">
        <v>65</v>
      </c>
      <c r="P50" s="88"/>
      <c r="Q50" s="88"/>
      <c r="R50" s="88"/>
      <c r="U50" s="76" t="s">
        <v>75</v>
      </c>
      <c r="V50" s="4"/>
      <c r="W50" s="4"/>
      <c r="X50" s="4"/>
      <c r="Y50" s="4"/>
      <c r="Z50" s="4"/>
      <c r="AA50" s="9"/>
    </row>
    <row r="51" spans="5:27" ht="18.75" x14ac:dyDescent="0.25">
      <c r="E51" s="76" t="s">
        <v>76</v>
      </c>
      <c r="F51" s="4"/>
      <c r="G51" s="4"/>
      <c r="H51" s="4"/>
      <c r="I51" s="4"/>
      <c r="J51" s="4"/>
      <c r="K51" s="9"/>
      <c r="N51" s="54" t="s">
        <v>69</v>
      </c>
      <c r="O51" s="88" t="s">
        <v>70</v>
      </c>
      <c r="P51" s="88"/>
      <c r="Q51" s="88"/>
      <c r="R51" s="88"/>
      <c r="S51" s="88"/>
      <c r="U51" s="76" t="s">
        <v>76</v>
      </c>
      <c r="V51" s="4"/>
      <c r="W51" s="4"/>
      <c r="X51" s="4"/>
      <c r="Y51" s="4"/>
      <c r="Z51" s="4"/>
      <c r="AA51" s="9"/>
    </row>
    <row r="52" spans="5:27" ht="18.75" x14ac:dyDescent="0.25">
      <c r="E52" s="76" t="s">
        <v>77</v>
      </c>
      <c r="F52" s="4"/>
      <c r="G52" s="4"/>
      <c r="H52" s="4"/>
      <c r="I52" s="4"/>
      <c r="J52" s="4"/>
      <c r="K52" s="9"/>
      <c r="U52" s="76" t="s">
        <v>77</v>
      </c>
      <c r="V52" s="4"/>
      <c r="W52" s="4"/>
      <c r="X52" s="4"/>
      <c r="Y52" s="4"/>
      <c r="Z52" s="4"/>
      <c r="AA52" s="9"/>
    </row>
    <row r="53" spans="5:27" ht="18.75" x14ac:dyDescent="0.25">
      <c r="E53" s="76" t="s">
        <v>78</v>
      </c>
      <c r="F53" s="54"/>
      <c r="G53" s="54"/>
      <c r="H53" s="54"/>
      <c r="I53" s="54"/>
      <c r="J53" s="54"/>
      <c r="K53" s="87"/>
      <c r="N53" s="70" t="s">
        <v>49</v>
      </c>
      <c r="T53" s="78"/>
      <c r="U53" s="76" t="s">
        <v>78</v>
      </c>
      <c r="V53" s="54"/>
      <c r="W53" s="54"/>
      <c r="X53" s="54"/>
      <c r="Y53" s="54"/>
      <c r="Z53" s="54"/>
      <c r="AA53" s="87"/>
    </row>
    <row r="54" spans="5:27" ht="18.75" x14ac:dyDescent="0.25">
      <c r="E54" s="76" t="s">
        <v>79</v>
      </c>
      <c r="F54" s="54"/>
      <c r="G54" s="54"/>
      <c r="H54" s="54"/>
      <c r="I54" s="54"/>
      <c r="J54" s="54"/>
      <c r="K54" s="87"/>
      <c r="N54" s="54" t="s">
        <v>45</v>
      </c>
      <c r="T54" s="87"/>
      <c r="U54" s="76" t="s">
        <v>79</v>
      </c>
      <c r="V54" s="54"/>
      <c r="W54" s="54"/>
      <c r="X54" s="54"/>
      <c r="Y54" s="54"/>
      <c r="Z54" s="54"/>
      <c r="AA54" s="87"/>
    </row>
    <row r="55" spans="5:27" ht="18.75" x14ac:dyDescent="0.25">
      <c r="E55" s="76" t="s">
        <v>80</v>
      </c>
      <c r="F55" s="54"/>
      <c r="G55" s="54"/>
      <c r="H55" s="54"/>
      <c r="I55" s="54"/>
      <c r="J55" s="54"/>
      <c r="K55" s="87"/>
      <c r="N55" s="54" t="s">
        <v>50</v>
      </c>
      <c r="U55" s="76" t="s">
        <v>80</v>
      </c>
      <c r="V55" s="54"/>
      <c r="W55" s="54"/>
      <c r="X55" s="54"/>
      <c r="Y55" s="54"/>
      <c r="Z55" s="54"/>
      <c r="AA55" s="87"/>
    </row>
    <row r="56" spans="5:27" ht="19.5" thickBot="1" x14ac:dyDescent="0.3">
      <c r="E56" s="77" t="s">
        <v>81</v>
      </c>
      <c r="F56" s="73"/>
      <c r="G56" s="73"/>
      <c r="H56" s="73"/>
      <c r="I56" s="73"/>
      <c r="J56" s="73"/>
      <c r="K56" s="74"/>
      <c r="N56" s="54" t="s">
        <v>48</v>
      </c>
      <c r="U56" s="77" t="s">
        <v>81</v>
      </c>
      <c r="V56" s="73"/>
      <c r="W56" s="73"/>
      <c r="X56" s="73"/>
      <c r="Y56" s="73"/>
      <c r="Z56" s="73"/>
      <c r="AA56" s="74"/>
    </row>
    <row r="57" spans="5:27" ht="15.75" x14ac:dyDescent="0.25">
      <c r="E57" s="81"/>
      <c r="F57" s="54"/>
      <c r="G57" s="54"/>
      <c r="H57" s="54"/>
      <c r="I57" s="54"/>
      <c r="J57" s="54"/>
      <c r="K57" s="54"/>
      <c r="N57" s="70" t="s">
        <v>51</v>
      </c>
      <c r="U57" s="54"/>
      <c r="V57" s="54"/>
      <c r="W57" s="54"/>
      <c r="X57" s="54"/>
      <c r="Y57" s="54"/>
      <c r="Z57" s="54"/>
      <c r="AA57" s="54"/>
    </row>
    <row r="58" spans="5:27" x14ac:dyDescent="0.25">
      <c r="E58" s="54"/>
      <c r="F58" s="54"/>
      <c r="G58" s="54"/>
      <c r="H58" s="54"/>
      <c r="I58" s="54"/>
      <c r="J58" s="54"/>
      <c r="K58" s="54"/>
      <c r="N58" s="69" t="s">
        <v>68</v>
      </c>
      <c r="U58" s="54"/>
      <c r="V58" s="54"/>
      <c r="W58" s="54"/>
      <c r="X58" s="54"/>
      <c r="Y58" s="54"/>
      <c r="Z58" s="54"/>
      <c r="AA58" s="54"/>
    </row>
    <row r="59" spans="5:27" x14ac:dyDescent="0.25">
      <c r="E59" s="54"/>
      <c r="F59" s="54"/>
      <c r="G59" s="54"/>
      <c r="H59" s="54"/>
      <c r="I59" s="54"/>
      <c r="J59" s="54"/>
      <c r="K59" s="54"/>
      <c r="N59" s="69" t="s">
        <v>67</v>
      </c>
      <c r="U59" s="54"/>
      <c r="V59" s="54"/>
      <c r="W59" s="54"/>
      <c r="X59" s="54"/>
      <c r="Y59" s="54"/>
      <c r="Z59" s="54"/>
      <c r="AA59" s="54"/>
    </row>
    <row r="60" spans="5:27" x14ac:dyDescent="0.25">
      <c r="E60" s="54"/>
      <c r="F60" s="54"/>
      <c r="G60" s="54"/>
      <c r="H60" s="54"/>
      <c r="I60" s="54"/>
      <c r="J60" s="54"/>
      <c r="K60" s="54"/>
      <c r="N60" s="69" t="s">
        <v>66</v>
      </c>
      <c r="U60" s="54"/>
      <c r="V60" s="54"/>
      <c r="W60" s="54"/>
      <c r="X60" s="54"/>
      <c r="Y60" s="54"/>
      <c r="Z60" s="54"/>
      <c r="AA60" s="54"/>
    </row>
    <row r="61" spans="5:27" x14ac:dyDescent="0.25">
      <c r="E61" s="54"/>
      <c r="F61" s="54"/>
      <c r="G61" s="54"/>
      <c r="H61" s="54"/>
      <c r="I61" s="54"/>
      <c r="J61" s="54"/>
      <c r="K61" s="54"/>
      <c r="U61" s="54"/>
      <c r="V61" s="54"/>
      <c r="W61" s="54"/>
      <c r="X61" s="54"/>
      <c r="Y61" s="54"/>
      <c r="Z61" s="54"/>
      <c r="AA61" s="54"/>
    </row>
    <row r="62" spans="5:27" x14ac:dyDescent="0.25">
      <c r="E62" s="54"/>
      <c r="F62" s="54"/>
      <c r="G62" s="54"/>
      <c r="H62" s="54"/>
      <c r="I62" s="54"/>
      <c r="J62" s="54"/>
      <c r="K62" s="54"/>
      <c r="U62" s="54"/>
      <c r="V62" s="54"/>
      <c r="W62" s="54"/>
      <c r="X62" s="54"/>
      <c r="Y62" s="54"/>
      <c r="Z62" s="54"/>
      <c r="AA62" s="54"/>
    </row>
    <row r="63" spans="5:27" x14ac:dyDescent="0.25">
      <c r="E63" s="54"/>
      <c r="F63" s="54"/>
      <c r="G63" s="54"/>
      <c r="H63" s="54"/>
      <c r="I63" s="54"/>
      <c r="J63" s="54"/>
      <c r="K63" s="54"/>
      <c r="U63" s="54"/>
      <c r="V63" s="54"/>
      <c r="W63" s="54"/>
      <c r="X63" s="54"/>
      <c r="Y63" s="54"/>
      <c r="Z63" s="54"/>
      <c r="AA63" s="54"/>
    </row>
    <row r="64" spans="5:27" x14ac:dyDescent="0.25">
      <c r="E64" s="54"/>
      <c r="F64" s="54"/>
      <c r="G64" s="54"/>
      <c r="H64" s="54"/>
      <c r="I64" s="54"/>
      <c r="J64" s="54"/>
      <c r="K64" s="54"/>
      <c r="U64" s="54"/>
      <c r="V64" s="54"/>
      <c r="W64" s="54"/>
      <c r="X64" s="54"/>
      <c r="Y64" s="54"/>
      <c r="Z64" s="54"/>
      <c r="AA64" s="54"/>
    </row>
    <row r="65" spans="5:27" x14ac:dyDescent="0.25">
      <c r="E65" s="54"/>
      <c r="F65" s="54"/>
      <c r="G65" s="54"/>
      <c r="H65" s="54"/>
      <c r="I65" s="54"/>
      <c r="J65" s="54"/>
      <c r="K65" s="54"/>
      <c r="U65" s="54"/>
      <c r="V65" s="54"/>
      <c r="W65" s="54"/>
      <c r="X65" s="54"/>
      <c r="Y65" s="54"/>
      <c r="Z65" s="54"/>
      <c r="AA65" s="54"/>
    </row>
    <row r="66" spans="5:27" x14ac:dyDescent="0.25">
      <c r="E66" s="54"/>
      <c r="F66" s="54"/>
      <c r="G66" s="54"/>
      <c r="H66" s="54"/>
      <c r="I66" s="54"/>
      <c r="J66" s="54"/>
      <c r="K66" s="54"/>
      <c r="U66" s="54"/>
      <c r="V66" s="54"/>
      <c r="W66" s="54"/>
      <c r="X66" s="54"/>
      <c r="Y66" s="54"/>
      <c r="Z66" s="54"/>
      <c r="AA66" s="54"/>
    </row>
    <row r="67" spans="5:27" x14ac:dyDescent="0.25">
      <c r="E67" s="54"/>
      <c r="F67" s="54"/>
      <c r="G67" s="54"/>
      <c r="H67" s="54"/>
      <c r="I67" s="54"/>
      <c r="J67" s="54"/>
      <c r="K67" s="54"/>
      <c r="U67" s="54"/>
      <c r="V67" s="54"/>
      <c r="W67" s="54"/>
      <c r="X67" s="54"/>
      <c r="Y67" s="54"/>
      <c r="Z67" s="54"/>
      <c r="AA67" s="54"/>
    </row>
    <row r="68" spans="5:27" x14ac:dyDescent="0.25">
      <c r="E68" s="54"/>
      <c r="F68" s="54"/>
      <c r="G68" s="54"/>
      <c r="H68" s="54"/>
      <c r="I68" s="54"/>
      <c r="J68" s="54"/>
      <c r="K68" s="54"/>
      <c r="U68" s="54"/>
      <c r="V68" s="54"/>
      <c r="W68" s="54"/>
      <c r="X68" s="54"/>
      <c r="Y68" s="54"/>
      <c r="Z68" s="54"/>
      <c r="AA68" s="54"/>
    </row>
    <row r="69" spans="5:27" x14ac:dyDescent="0.25">
      <c r="E69" s="54"/>
      <c r="F69" s="54"/>
      <c r="G69" s="54"/>
      <c r="H69" s="54"/>
      <c r="I69" s="54"/>
      <c r="J69" s="54"/>
      <c r="K69" s="54"/>
      <c r="U69" s="54"/>
      <c r="V69" s="54"/>
      <c r="W69" s="54"/>
      <c r="X69" s="54"/>
      <c r="Y69" s="54"/>
      <c r="Z69" s="54"/>
      <c r="AA69" s="54"/>
    </row>
    <row r="70" spans="5:27" x14ac:dyDescent="0.25">
      <c r="E70" s="54"/>
      <c r="F70" s="54"/>
      <c r="G70" s="54"/>
      <c r="H70" s="54"/>
      <c r="I70" s="54"/>
      <c r="J70" s="54"/>
      <c r="K70" s="54"/>
      <c r="U70" s="54"/>
      <c r="V70" s="54"/>
      <c r="W70" s="54"/>
      <c r="X70" s="54"/>
      <c r="Y70" s="54"/>
      <c r="Z70" s="54"/>
      <c r="AA70" s="54"/>
    </row>
    <row r="71" spans="5:27" x14ac:dyDescent="0.25">
      <c r="E71" s="54"/>
      <c r="F71" s="54"/>
      <c r="G71" s="54"/>
      <c r="H71" s="54"/>
      <c r="I71" s="54"/>
      <c r="J71" s="54"/>
      <c r="K71" s="54"/>
      <c r="U71" s="54"/>
      <c r="V71" s="54"/>
      <c r="W71" s="54"/>
      <c r="X71" s="54"/>
      <c r="Y71" s="54"/>
      <c r="Z71" s="54"/>
      <c r="AA71" s="54"/>
    </row>
    <row r="72" spans="5:27" x14ac:dyDescent="0.25">
      <c r="E72" s="54"/>
      <c r="F72" s="54"/>
      <c r="G72" s="54"/>
      <c r="H72" s="54"/>
      <c r="I72" s="54"/>
      <c r="J72" s="54"/>
      <c r="K72" s="54"/>
      <c r="U72" s="54"/>
      <c r="V72" s="54"/>
      <c r="W72" s="54"/>
      <c r="X72" s="54"/>
      <c r="Y72" s="54"/>
      <c r="Z72" s="54"/>
      <c r="AA72" s="54"/>
    </row>
    <row r="73" spans="5:27" x14ac:dyDescent="0.25">
      <c r="E73" s="54"/>
      <c r="F73" s="54"/>
      <c r="G73" s="54"/>
      <c r="H73" s="54"/>
      <c r="I73" s="54"/>
      <c r="J73" s="54"/>
      <c r="K73" s="54"/>
      <c r="U73" s="54"/>
      <c r="V73" s="54"/>
      <c r="W73" s="54"/>
      <c r="X73" s="54"/>
      <c r="Y73" s="54"/>
      <c r="Z73" s="54"/>
      <c r="AA73" s="54"/>
    </row>
    <row r="74" spans="5:27" x14ac:dyDescent="0.25">
      <c r="E74" s="54"/>
      <c r="F74" s="54"/>
      <c r="G74" s="54"/>
      <c r="H74" s="54"/>
      <c r="I74" s="54"/>
      <c r="J74" s="54"/>
      <c r="K74" s="54"/>
      <c r="U74" s="54"/>
      <c r="V74" s="54"/>
      <c r="W74" s="54"/>
      <c r="X74" s="54"/>
      <c r="Y74" s="54"/>
      <c r="Z74" s="54"/>
      <c r="AA74" s="54"/>
    </row>
    <row r="75" spans="5:27" x14ac:dyDescent="0.25">
      <c r="E75" s="54"/>
      <c r="F75" s="54"/>
      <c r="G75" s="54"/>
      <c r="H75" s="54"/>
      <c r="I75" s="54"/>
      <c r="J75" s="54"/>
      <c r="K75" s="54"/>
      <c r="U75" s="54"/>
      <c r="V75" s="54"/>
      <c r="W75" s="54"/>
      <c r="X75" s="54"/>
      <c r="Y75" s="54"/>
      <c r="Z75" s="54"/>
      <c r="AA75" s="54"/>
    </row>
    <row r="76" spans="5:27" x14ac:dyDescent="0.25">
      <c r="E76" s="54"/>
      <c r="F76" s="54"/>
      <c r="G76" s="54"/>
      <c r="H76" s="54"/>
      <c r="I76" s="54"/>
      <c r="J76" s="54"/>
      <c r="K76" s="54"/>
      <c r="U76" s="54"/>
      <c r="V76" s="54"/>
      <c r="W76" s="54"/>
      <c r="X76" s="54"/>
      <c r="Y76" s="54"/>
      <c r="Z76" s="54"/>
      <c r="AA76" s="54"/>
    </row>
    <row r="77" spans="5:27" x14ac:dyDescent="0.25">
      <c r="E77" s="54"/>
      <c r="F77" s="54"/>
      <c r="G77" s="54"/>
      <c r="H77" s="54"/>
      <c r="I77" s="54"/>
      <c r="J77" s="54"/>
      <c r="K77" s="54"/>
      <c r="U77" s="54"/>
      <c r="V77" s="54"/>
      <c r="W77" s="54"/>
      <c r="X77" s="54"/>
      <c r="Y77" s="54"/>
      <c r="Z77" s="54"/>
      <c r="AA77" s="54"/>
    </row>
    <row r="78" spans="5:27" x14ac:dyDescent="0.25">
      <c r="E78" s="54"/>
      <c r="F78" s="54"/>
      <c r="G78" s="54"/>
      <c r="H78" s="54"/>
      <c r="I78" s="54"/>
      <c r="J78" s="54"/>
      <c r="K78" s="54"/>
      <c r="U78" s="54"/>
      <c r="V78" s="54"/>
      <c r="W78" s="54"/>
      <c r="X78" s="54"/>
      <c r="Y78" s="54"/>
      <c r="Z78" s="54"/>
      <c r="AA78" s="54"/>
    </row>
    <row r="79" spans="5:27" x14ac:dyDescent="0.25">
      <c r="E79" s="54"/>
      <c r="F79" s="54"/>
      <c r="G79" s="54"/>
      <c r="H79" s="54"/>
      <c r="I79" s="54"/>
      <c r="J79" s="54"/>
      <c r="K79" s="54"/>
      <c r="U79" s="54"/>
      <c r="V79" s="54"/>
      <c r="W79" s="54"/>
      <c r="X79" s="54"/>
      <c r="Y79" s="54"/>
      <c r="Z79" s="54"/>
      <c r="AA79" s="54"/>
    </row>
    <row r="80" spans="5:27" x14ac:dyDescent="0.25">
      <c r="E80" s="54"/>
      <c r="F80" s="54"/>
      <c r="G80" s="54"/>
      <c r="H80" s="54"/>
      <c r="I80" s="54"/>
      <c r="J80" s="54"/>
      <c r="K80" s="54"/>
      <c r="U80" s="54"/>
      <c r="V80" s="54"/>
      <c r="W80" s="54"/>
      <c r="X80" s="54"/>
      <c r="Y80" s="54"/>
      <c r="Z80" s="54"/>
      <c r="AA80" s="54"/>
    </row>
    <row r="81" spans="5:27" x14ac:dyDescent="0.25">
      <c r="E81" s="54"/>
      <c r="F81" s="54"/>
      <c r="G81" s="54"/>
      <c r="H81" s="54"/>
      <c r="I81" s="54"/>
      <c r="J81" s="54"/>
      <c r="K81" s="54"/>
      <c r="U81" s="54"/>
      <c r="V81" s="54"/>
      <c r="W81" s="54"/>
      <c r="X81" s="54"/>
      <c r="Y81" s="54"/>
      <c r="Z81" s="54"/>
      <c r="AA81" s="54"/>
    </row>
    <row r="82" spans="5:27" x14ac:dyDescent="0.25">
      <c r="E82" s="54"/>
      <c r="F82" s="54"/>
      <c r="G82" s="54"/>
      <c r="H82" s="54"/>
      <c r="I82" s="54"/>
      <c r="J82" s="54"/>
      <c r="K82" s="54"/>
      <c r="U82" s="54"/>
      <c r="V82" s="54"/>
      <c r="W82" s="54"/>
      <c r="X82" s="54"/>
      <c r="Y82" s="54"/>
      <c r="Z82" s="54"/>
      <c r="AA82" s="54"/>
    </row>
    <row r="83" spans="5:27" x14ac:dyDescent="0.25">
      <c r="E83" s="54"/>
      <c r="F83" s="54"/>
      <c r="G83" s="54"/>
      <c r="H83" s="54"/>
      <c r="I83" s="54"/>
      <c r="J83" s="54"/>
      <c r="K83" s="54"/>
      <c r="U83" s="54"/>
      <c r="V83" s="54"/>
      <c r="W83" s="54"/>
      <c r="X83" s="54"/>
      <c r="Y83" s="54"/>
      <c r="Z83" s="54"/>
      <c r="AA83" s="54"/>
    </row>
    <row r="84" spans="5:27" x14ac:dyDescent="0.25">
      <c r="E84" s="54"/>
      <c r="F84" s="54"/>
      <c r="G84" s="54"/>
      <c r="H84" s="54"/>
      <c r="I84" s="54"/>
      <c r="J84" s="54"/>
      <c r="K84" s="54"/>
      <c r="U84" s="54"/>
      <c r="V84" s="54"/>
      <c r="W84" s="54"/>
      <c r="X84" s="54"/>
      <c r="Y84" s="54"/>
      <c r="Z84" s="54"/>
      <c r="AA84" s="54"/>
    </row>
    <row r="85" spans="5:27" x14ac:dyDescent="0.25">
      <c r="E85" s="54"/>
      <c r="F85" s="54"/>
      <c r="G85" s="54"/>
      <c r="H85" s="54"/>
      <c r="I85" s="54"/>
      <c r="J85" s="54"/>
      <c r="K85" s="54"/>
      <c r="U85" s="54"/>
      <c r="V85" s="54"/>
      <c r="W85" s="54"/>
      <c r="X85" s="54"/>
      <c r="Y85" s="54"/>
      <c r="Z85" s="54"/>
      <c r="AA85" s="54"/>
    </row>
    <row r="86" spans="5:27" x14ac:dyDescent="0.25">
      <c r="E86" s="54"/>
      <c r="F86" s="54"/>
      <c r="G86" s="54"/>
      <c r="H86" s="54"/>
      <c r="I86" s="54"/>
      <c r="J86" s="54"/>
      <c r="K86" s="54"/>
      <c r="U86" s="54"/>
      <c r="V86" s="54"/>
      <c r="W86" s="54"/>
      <c r="X86" s="54"/>
      <c r="Y86" s="54"/>
      <c r="Z86" s="54"/>
      <c r="AA86" s="54"/>
    </row>
    <row r="87" spans="5:27" x14ac:dyDescent="0.25">
      <c r="E87" s="54"/>
      <c r="F87" s="54"/>
      <c r="G87" s="54"/>
      <c r="H87" s="54"/>
      <c r="I87" s="54"/>
      <c r="J87" s="54"/>
      <c r="K87" s="54"/>
      <c r="U87" s="54"/>
      <c r="V87" s="54"/>
      <c r="W87" s="54"/>
      <c r="X87" s="54"/>
      <c r="Y87" s="54"/>
      <c r="Z87" s="54"/>
      <c r="AA87" s="54"/>
    </row>
    <row r="88" spans="5:27" x14ac:dyDescent="0.25">
      <c r="E88" s="54"/>
      <c r="F88" s="54"/>
      <c r="G88" s="54"/>
      <c r="H88" s="54"/>
      <c r="I88" s="54"/>
      <c r="J88" s="54"/>
      <c r="K88" s="54"/>
      <c r="U88" s="54"/>
      <c r="V88" s="54"/>
      <c r="W88" s="54"/>
      <c r="X88" s="54"/>
      <c r="Y88" s="54"/>
      <c r="Z88" s="54"/>
      <c r="AA88" s="54"/>
    </row>
    <row r="89" spans="5:27" x14ac:dyDescent="0.25">
      <c r="E89" s="54"/>
      <c r="F89" s="54"/>
      <c r="G89" s="54"/>
      <c r="H89" s="54"/>
      <c r="I89" s="54"/>
      <c r="J89" s="54"/>
      <c r="K89" s="54"/>
      <c r="U89" s="54"/>
      <c r="V89" s="54"/>
      <c r="W89" s="54"/>
      <c r="X89" s="54"/>
      <c r="Y89" s="54"/>
      <c r="Z89" s="54"/>
      <c r="AA89" s="54"/>
    </row>
    <row r="90" spans="5:27" x14ac:dyDescent="0.25">
      <c r="E90" s="54"/>
      <c r="F90" s="54"/>
      <c r="G90" s="54"/>
      <c r="H90" s="54"/>
      <c r="I90" s="54"/>
      <c r="J90" s="54"/>
      <c r="K90" s="54"/>
      <c r="U90" s="54"/>
      <c r="V90" s="54"/>
      <c r="W90" s="54"/>
      <c r="X90" s="54"/>
      <c r="Y90" s="54"/>
      <c r="Z90" s="54"/>
      <c r="AA90" s="54"/>
    </row>
    <row r="91" spans="5:27" x14ac:dyDescent="0.25">
      <c r="E91" s="54"/>
      <c r="F91" s="54"/>
      <c r="G91" s="54"/>
      <c r="H91" s="54"/>
      <c r="I91" s="54"/>
      <c r="J91" s="54"/>
      <c r="K91" s="54"/>
      <c r="U91" s="54"/>
      <c r="V91" s="54"/>
      <c r="W91" s="54"/>
      <c r="X91" s="54"/>
      <c r="Y91" s="54"/>
      <c r="Z91" s="54"/>
      <c r="AA91" s="54"/>
    </row>
    <row r="92" spans="5:27" x14ac:dyDescent="0.25">
      <c r="E92" s="54"/>
      <c r="F92" s="54"/>
      <c r="G92" s="54"/>
      <c r="H92" s="54"/>
      <c r="I92" s="54"/>
      <c r="J92" s="54"/>
      <c r="K92" s="54"/>
      <c r="U92" s="54"/>
      <c r="V92" s="54"/>
      <c r="W92" s="54"/>
      <c r="X92" s="54"/>
      <c r="Y92" s="54"/>
      <c r="Z92" s="54"/>
      <c r="AA92" s="54"/>
    </row>
    <row r="93" spans="5:27" x14ac:dyDescent="0.25">
      <c r="E93" s="54"/>
      <c r="F93" s="54"/>
      <c r="G93" s="54"/>
      <c r="H93" s="54"/>
      <c r="I93" s="54"/>
      <c r="J93" s="54"/>
      <c r="K93" s="54"/>
      <c r="U93" s="54"/>
      <c r="V93" s="54"/>
      <c r="W93" s="54"/>
      <c r="X93" s="54"/>
      <c r="Y93" s="54"/>
      <c r="Z93" s="54"/>
      <c r="AA93" s="54"/>
    </row>
    <row r="94" spans="5:27" x14ac:dyDescent="0.25">
      <c r="E94" s="54"/>
      <c r="F94" s="54"/>
      <c r="G94" s="54"/>
      <c r="H94" s="54"/>
      <c r="I94" s="54"/>
      <c r="J94" s="54"/>
      <c r="K94" s="54"/>
      <c r="U94" s="54"/>
      <c r="V94" s="54"/>
      <c r="W94" s="54"/>
      <c r="X94" s="54"/>
      <c r="Y94" s="54"/>
      <c r="Z94" s="54"/>
      <c r="AA94" s="54"/>
    </row>
    <row r="95" spans="5:27" x14ac:dyDescent="0.25">
      <c r="E95" s="54"/>
      <c r="F95" s="54"/>
      <c r="G95" s="54"/>
      <c r="H95" s="54"/>
      <c r="I95" s="54"/>
      <c r="J95" s="54"/>
      <c r="K95" s="54"/>
      <c r="U95" s="54"/>
      <c r="V95" s="54"/>
      <c r="W95" s="54"/>
      <c r="X95" s="54"/>
      <c r="Y95" s="54"/>
      <c r="Z95" s="54"/>
      <c r="AA95" s="54"/>
    </row>
    <row r="96" spans="5:27" x14ac:dyDescent="0.25">
      <c r="E96" s="54"/>
      <c r="F96" s="54"/>
      <c r="G96" s="54"/>
      <c r="H96" s="54"/>
      <c r="I96" s="54"/>
      <c r="J96" s="54"/>
      <c r="K96" s="54"/>
      <c r="U96" s="54"/>
      <c r="V96" s="54"/>
      <c r="W96" s="54"/>
      <c r="X96" s="54"/>
      <c r="Y96" s="54"/>
      <c r="Z96" s="54"/>
      <c r="AA96" s="54"/>
    </row>
    <row r="97" spans="5:27" x14ac:dyDescent="0.25">
      <c r="E97" s="54"/>
      <c r="F97" s="54"/>
      <c r="G97" s="54"/>
      <c r="H97" s="54"/>
      <c r="I97" s="54"/>
      <c r="J97" s="54"/>
      <c r="K97" s="54"/>
      <c r="U97" s="54"/>
      <c r="V97" s="54"/>
      <c r="W97" s="54"/>
      <c r="X97" s="54"/>
      <c r="Y97" s="54"/>
      <c r="Z97" s="54"/>
      <c r="AA97" s="54"/>
    </row>
    <row r="98" spans="5:27" x14ac:dyDescent="0.25">
      <c r="E98" s="54"/>
      <c r="F98" s="54"/>
      <c r="G98" s="54"/>
      <c r="H98" s="54"/>
      <c r="I98" s="54"/>
      <c r="J98" s="54"/>
      <c r="K98" s="54"/>
      <c r="U98" s="54"/>
      <c r="V98" s="54"/>
      <c r="W98" s="54"/>
      <c r="X98" s="54"/>
      <c r="Y98" s="54"/>
      <c r="Z98" s="54"/>
      <c r="AA98" s="54"/>
    </row>
    <row r="99" spans="5:27" x14ac:dyDescent="0.25">
      <c r="E99" s="54"/>
      <c r="F99" s="54"/>
      <c r="G99" s="54"/>
      <c r="H99" s="54"/>
      <c r="I99" s="54"/>
      <c r="J99" s="54"/>
      <c r="K99" s="54"/>
      <c r="U99" s="54"/>
      <c r="V99" s="54"/>
      <c r="W99" s="54"/>
      <c r="X99" s="54"/>
      <c r="Y99" s="54"/>
      <c r="Z99" s="54"/>
      <c r="AA99" s="54"/>
    </row>
    <row r="100" spans="5:27" x14ac:dyDescent="0.25">
      <c r="E100" s="54"/>
      <c r="F100" s="54"/>
      <c r="G100" s="54"/>
      <c r="H100" s="54"/>
      <c r="I100" s="54"/>
      <c r="J100" s="54"/>
      <c r="K100" s="54"/>
      <c r="U100" s="54"/>
      <c r="V100" s="54"/>
      <c r="W100" s="54"/>
      <c r="X100" s="54"/>
      <c r="Y100" s="54"/>
      <c r="Z100" s="54"/>
      <c r="AA100" s="54"/>
    </row>
    <row r="101" spans="5:27" x14ac:dyDescent="0.25">
      <c r="E101" s="54"/>
      <c r="F101" s="54"/>
      <c r="G101" s="54"/>
      <c r="H101" s="54"/>
      <c r="I101" s="54"/>
      <c r="J101" s="54"/>
      <c r="K101" s="54"/>
      <c r="U101" s="54"/>
      <c r="V101" s="54"/>
      <c r="W101" s="54"/>
      <c r="X101" s="54"/>
      <c r="Y101" s="54"/>
      <c r="Z101" s="54"/>
      <c r="AA101" s="54"/>
    </row>
    <row r="102" spans="5:27" x14ac:dyDescent="0.25">
      <c r="E102" s="54"/>
      <c r="F102" s="54"/>
      <c r="G102" s="54"/>
      <c r="H102" s="54"/>
      <c r="I102" s="54"/>
      <c r="J102" s="54"/>
      <c r="K102" s="54"/>
      <c r="U102" s="54"/>
      <c r="V102" s="54"/>
      <c r="W102" s="54"/>
      <c r="X102" s="54"/>
      <c r="Y102" s="54"/>
      <c r="Z102" s="54"/>
      <c r="AA102" s="54"/>
    </row>
    <row r="103" spans="5:27" x14ac:dyDescent="0.25">
      <c r="E103" s="54"/>
      <c r="F103" s="54"/>
      <c r="G103" s="54"/>
      <c r="H103" s="54"/>
      <c r="I103" s="54"/>
      <c r="J103" s="54"/>
      <c r="K103" s="54"/>
      <c r="U103" s="54"/>
      <c r="V103" s="54"/>
      <c r="W103" s="54"/>
      <c r="X103" s="54"/>
      <c r="Y103" s="54"/>
      <c r="Z103" s="54"/>
      <c r="AA103" s="54"/>
    </row>
    <row r="104" spans="5:27" x14ac:dyDescent="0.25">
      <c r="E104" s="54"/>
      <c r="F104" s="54"/>
      <c r="G104" s="54"/>
      <c r="H104" s="54"/>
      <c r="I104" s="54"/>
      <c r="J104" s="54"/>
      <c r="K104" s="54"/>
      <c r="U104" s="54"/>
      <c r="V104" s="54"/>
      <c r="W104" s="54"/>
      <c r="X104" s="54"/>
      <c r="Y104" s="54"/>
      <c r="Z104" s="54"/>
      <c r="AA104" s="54"/>
    </row>
    <row r="105" spans="5:27" x14ac:dyDescent="0.25">
      <c r="E105" s="54"/>
      <c r="F105" s="54"/>
      <c r="G105" s="54"/>
      <c r="H105" s="54"/>
      <c r="I105" s="54"/>
      <c r="J105" s="54"/>
      <c r="K105" s="54"/>
      <c r="U105" s="54"/>
      <c r="V105" s="54"/>
      <c r="W105" s="54"/>
      <c r="X105" s="54"/>
      <c r="Y105" s="54"/>
      <c r="Z105" s="54"/>
      <c r="AA105" s="54"/>
    </row>
    <row r="106" spans="5:27" x14ac:dyDescent="0.25">
      <c r="E106" s="54"/>
      <c r="F106" s="54"/>
      <c r="G106" s="54"/>
      <c r="H106" s="54"/>
      <c r="I106" s="54"/>
      <c r="J106" s="54"/>
      <c r="K106" s="54"/>
      <c r="U106" s="54"/>
      <c r="V106" s="54"/>
      <c r="W106" s="54"/>
      <c r="X106" s="54"/>
      <c r="Y106" s="54"/>
      <c r="Z106" s="54"/>
      <c r="AA106" s="54"/>
    </row>
    <row r="107" spans="5:27" x14ac:dyDescent="0.25">
      <c r="E107" s="54"/>
      <c r="F107" s="54"/>
      <c r="G107" s="54"/>
      <c r="H107" s="54"/>
      <c r="I107" s="54"/>
      <c r="J107" s="54"/>
      <c r="K107" s="54"/>
      <c r="U107" s="54"/>
      <c r="V107" s="54"/>
      <c r="W107" s="54"/>
      <c r="X107" s="54"/>
      <c r="Y107" s="54"/>
      <c r="Z107" s="54"/>
      <c r="AA107" s="54"/>
    </row>
    <row r="108" spans="5:27" x14ac:dyDescent="0.25">
      <c r="E108" s="54"/>
      <c r="F108" s="54"/>
      <c r="G108" s="54"/>
      <c r="H108" s="54"/>
      <c r="I108" s="54"/>
      <c r="J108" s="54"/>
      <c r="K108" s="54"/>
      <c r="U108" s="54"/>
      <c r="V108" s="54"/>
      <c r="W108" s="54"/>
      <c r="X108" s="54"/>
      <c r="Y108" s="54"/>
      <c r="Z108" s="54"/>
      <c r="AA108" s="54"/>
    </row>
    <row r="109" spans="5:27" x14ac:dyDescent="0.25">
      <c r="E109" s="54"/>
      <c r="F109" s="54"/>
      <c r="G109" s="54"/>
      <c r="H109" s="54"/>
      <c r="I109" s="54"/>
      <c r="J109" s="54"/>
      <c r="K109" s="54"/>
      <c r="U109" s="54"/>
      <c r="V109" s="54"/>
      <c r="W109" s="54"/>
      <c r="X109" s="54"/>
      <c r="Y109" s="54"/>
      <c r="Z109" s="54"/>
      <c r="AA109" s="54"/>
    </row>
    <row r="110" spans="5:27" x14ac:dyDescent="0.25">
      <c r="E110" s="54"/>
      <c r="F110" s="54"/>
      <c r="G110" s="54"/>
      <c r="H110" s="54"/>
      <c r="I110" s="54"/>
      <c r="J110" s="54"/>
      <c r="K110" s="54"/>
      <c r="U110" s="54"/>
      <c r="V110" s="54"/>
      <c r="W110" s="54"/>
      <c r="X110" s="54"/>
      <c r="Y110" s="54"/>
      <c r="Z110" s="54"/>
      <c r="AA110" s="54"/>
    </row>
    <row r="111" spans="5:27" x14ac:dyDescent="0.25">
      <c r="E111" s="54"/>
      <c r="F111" s="54"/>
      <c r="G111" s="54"/>
      <c r="H111" s="54"/>
      <c r="I111" s="54"/>
      <c r="J111" s="54"/>
      <c r="K111" s="54"/>
      <c r="U111" s="54"/>
      <c r="V111" s="54"/>
      <c r="W111" s="54"/>
      <c r="X111" s="54"/>
      <c r="Y111" s="54"/>
      <c r="Z111" s="54"/>
      <c r="AA111" s="54"/>
    </row>
    <row r="112" spans="5:27" x14ac:dyDescent="0.25">
      <c r="E112" s="54"/>
      <c r="F112" s="54"/>
      <c r="G112" s="54"/>
      <c r="H112" s="54"/>
      <c r="I112" s="54"/>
      <c r="J112" s="54"/>
      <c r="K112" s="54"/>
      <c r="U112" s="54"/>
      <c r="V112" s="54"/>
      <c r="W112" s="54"/>
      <c r="X112" s="54"/>
      <c r="Y112" s="54"/>
      <c r="Z112" s="54"/>
      <c r="AA112" s="54"/>
    </row>
    <row r="113" spans="5:27" x14ac:dyDescent="0.25">
      <c r="E113" s="54"/>
      <c r="F113" s="54"/>
      <c r="G113" s="54"/>
      <c r="H113" s="54"/>
      <c r="I113" s="54"/>
      <c r="J113" s="54"/>
      <c r="K113" s="54"/>
      <c r="U113" s="54"/>
      <c r="V113" s="54"/>
      <c r="W113" s="54"/>
      <c r="X113" s="54"/>
      <c r="Y113" s="54"/>
      <c r="Z113" s="54"/>
      <c r="AA113" s="54"/>
    </row>
    <row r="114" spans="5:27" x14ac:dyDescent="0.25">
      <c r="E114" s="54"/>
      <c r="F114" s="54"/>
      <c r="G114" s="54"/>
      <c r="H114" s="54"/>
      <c r="I114" s="54"/>
      <c r="J114" s="54"/>
      <c r="K114" s="54"/>
      <c r="U114" s="54"/>
      <c r="V114" s="54"/>
      <c r="W114" s="54"/>
      <c r="X114" s="54"/>
      <c r="Y114" s="54"/>
      <c r="Z114" s="54"/>
      <c r="AA114" s="54"/>
    </row>
    <row r="115" spans="5:27" x14ac:dyDescent="0.25">
      <c r="E115" s="54"/>
      <c r="F115" s="54"/>
      <c r="G115" s="54"/>
      <c r="H115" s="54"/>
      <c r="I115" s="54"/>
      <c r="J115" s="54"/>
      <c r="K115" s="54"/>
      <c r="U115" s="54"/>
      <c r="V115" s="54"/>
      <c r="W115" s="54"/>
      <c r="X115" s="54"/>
      <c r="Y115" s="54"/>
      <c r="Z115" s="54"/>
      <c r="AA115" s="54"/>
    </row>
    <row r="116" spans="5:27" x14ac:dyDescent="0.25">
      <c r="E116" s="54"/>
      <c r="F116" s="54"/>
      <c r="G116" s="54"/>
      <c r="H116" s="54"/>
      <c r="I116" s="54"/>
      <c r="J116" s="54"/>
      <c r="K116" s="54"/>
      <c r="U116" s="54"/>
      <c r="V116" s="54"/>
      <c r="W116" s="54"/>
      <c r="X116" s="54"/>
      <c r="Y116" s="54"/>
      <c r="Z116" s="54"/>
      <c r="AA116" s="54"/>
    </row>
    <row r="117" spans="5:27" x14ac:dyDescent="0.25">
      <c r="E117" s="54"/>
      <c r="F117" s="54"/>
      <c r="G117" s="54"/>
      <c r="H117" s="54"/>
      <c r="I117" s="54"/>
      <c r="J117" s="54"/>
      <c r="K117" s="54"/>
      <c r="U117" s="54"/>
      <c r="V117" s="54"/>
      <c r="W117" s="54"/>
      <c r="X117" s="54"/>
      <c r="Y117" s="54"/>
      <c r="Z117" s="54"/>
      <c r="AA117" s="54"/>
    </row>
    <row r="118" spans="5:27" x14ac:dyDescent="0.25">
      <c r="E118" s="54"/>
      <c r="F118" s="54"/>
      <c r="G118" s="54"/>
      <c r="H118" s="54"/>
      <c r="I118" s="54"/>
      <c r="J118" s="54"/>
      <c r="K118" s="54"/>
      <c r="U118" s="54"/>
      <c r="V118" s="54"/>
      <c r="W118" s="54"/>
      <c r="X118" s="54"/>
      <c r="Y118" s="54"/>
      <c r="Z118" s="54"/>
      <c r="AA118" s="54"/>
    </row>
    <row r="119" spans="5:27" x14ac:dyDescent="0.25">
      <c r="E119" s="54"/>
      <c r="F119" s="54"/>
      <c r="G119" s="54"/>
      <c r="H119" s="54"/>
      <c r="I119" s="54"/>
      <c r="J119" s="54"/>
      <c r="K119" s="54"/>
      <c r="U119" s="54"/>
      <c r="V119" s="54"/>
      <c r="W119" s="54"/>
      <c r="X119" s="54"/>
      <c r="Y119" s="54"/>
      <c r="Z119" s="54"/>
      <c r="AA119" s="54"/>
    </row>
    <row r="120" spans="5:27" x14ac:dyDescent="0.25">
      <c r="E120" s="54"/>
      <c r="F120" s="54"/>
      <c r="G120" s="54"/>
      <c r="H120" s="54"/>
      <c r="I120" s="54"/>
      <c r="J120" s="54"/>
      <c r="K120" s="54"/>
      <c r="U120" s="54"/>
      <c r="V120" s="54"/>
      <c r="W120" s="54"/>
      <c r="X120" s="54"/>
      <c r="Y120" s="54"/>
      <c r="Z120" s="54"/>
      <c r="AA120" s="54"/>
    </row>
    <row r="121" spans="5:27" x14ac:dyDescent="0.25">
      <c r="E121" s="54"/>
      <c r="F121" s="54"/>
      <c r="G121" s="54"/>
      <c r="H121" s="54"/>
      <c r="I121" s="54"/>
      <c r="J121" s="54"/>
      <c r="K121" s="54"/>
      <c r="U121" s="54"/>
      <c r="V121" s="54"/>
      <c r="W121" s="54"/>
      <c r="X121" s="54"/>
      <c r="Y121" s="54"/>
      <c r="Z121" s="54"/>
      <c r="AA121" s="54"/>
    </row>
    <row r="122" spans="5:27" x14ac:dyDescent="0.25">
      <c r="E122" s="54"/>
      <c r="F122" s="54"/>
      <c r="G122" s="54"/>
      <c r="H122" s="54"/>
      <c r="I122" s="54"/>
      <c r="J122" s="54"/>
      <c r="K122" s="54"/>
      <c r="U122" s="54"/>
      <c r="V122" s="54"/>
      <c r="W122" s="54"/>
      <c r="X122" s="54"/>
      <c r="Y122" s="54"/>
      <c r="Z122" s="54"/>
      <c r="AA122" s="54"/>
    </row>
    <row r="123" spans="5:27" x14ac:dyDescent="0.25">
      <c r="E123" s="54"/>
      <c r="F123" s="54"/>
      <c r="G123" s="54"/>
      <c r="H123" s="54"/>
      <c r="I123" s="54"/>
      <c r="J123" s="54"/>
      <c r="K123" s="54"/>
      <c r="U123" s="54"/>
      <c r="V123" s="54"/>
      <c r="W123" s="54"/>
      <c r="X123" s="54"/>
      <c r="Y123" s="54"/>
      <c r="Z123" s="54"/>
      <c r="AA123" s="54"/>
    </row>
    <row r="124" spans="5:27" x14ac:dyDescent="0.25">
      <c r="E124" s="54"/>
      <c r="F124" s="54"/>
      <c r="G124" s="54"/>
      <c r="H124" s="54"/>
      <c r="I124" s="54"/>
      <c r="J124" s="54"/>
      <c r="K124" s="54"/>
      <c r="U124" s="54"/>
      <c r="V124" s="54"/>
      <c r="W124" s="54"/>
      <c r="X124" s="54"/>
      <c r="Y124" s="54"/>
      <c r="Z124" s="54"/>
      <c r="AA124" s="54"/>
    </row>
    <row r="125" spans="5:27" x14ac:dyDescent="0.25">
      <c r="E125" s="54"/>
      <c r="F125" s="54"/>
      <c r="G125" s="54"/>
      <c r="H125" s="54"/>
      <c r="I125" s="54"/>
      <c r="J125" s="54"/>
      <c r="K125" s="54"/>
      <c r="U125" s="54"/>
      <c r="V125" s="54"/>
      <c r="W125" s="54"/>
      <c r="X125" s="54"/>
      <c r="Y125" s="54"/>
      <c r="Z125" s="54"/>
      <c r="AA125" s="54"/>
    </row>
    <row r="126" spans="5:27" x14ac:dyDescent="0.25">
      <c r="E126" s="54"/>
      <c r="F126" s="54"/>
      <c r="G126" s="54"/>
      <c r="H126" s="54"/>
      <c r="I126" s="54"/>
      <c r="J126" s="54"/>
      <c r="K126" s="54"/>
      <c r="U126" s="54"/>
      <c r="V126" s="54"/>
      <c r="W126" s="54"/>
      <c r="X126" s="54"/>
      <c r="Y126" s="54"/>
      <c r="Z126" s="54"/>
      <c r="AA126" s="54"/>
    </row>
    <row r="127" spans="5:27" x14ac:dyDescent="0.25">
      <c r="E127" s="54"/>
      <c r="F127" s="54"/>
      <c r="G127" s="54"/>
      <c r="H127" s="54"/>
      <c r="I127" s="54"/>
      <c r="J127" s="54"/>
      <c r="K127" s="54"/>
      <c r="U127" s="54"/>
      <c r="V127" s="54"/>
      <c r="W127" s="54"/>
      <c r="X127" s="54"/>
      <c r="Y127" s="54"/>
      <c r="Z127" s="54"/>
      <c r="AA127" s="54"/>
    </row>
    <row r="128" spans="5:27" x14ac:dyDescent="0.25">
      <c r="E128" s="54"/>
      <c r="F128" s="54"/>
      <c r="G128" s="54"/>
      <c r="H128" s="54"/>
      <c r="I128" s="54"/>
      <c r="J128" s="54"/>
      <c r="K128" s="54"/>
      <c r="U128" s="54"/>
      <c r="V128" s="54"/>
      <c r="W128" s="54"/>
      <c r="X128" s="54"/>
      <c r="Y128" s="54"/>
      <c r="Z128" s="54"/>
      <c r="AA128" s="54"/>
    </row>
    <row r="129" spans="5:27" x14ac:dyDescent="0.25">
      <c r="E129" s="54"/>
      <c r="F129" s="54"/>
      <c r="G129" s="54"/>
      <c r="H129" s="54"/>
      <c r="I129" s="54"/>
      <c r="J129" s="54"/>
      <c r="K129" s="54"/>
      <c r="U129" s="54"/>
      <c r="V129" s="54"/>
      <c r="W129" s="54"/>
      <c r="X129" s="54"/>
      <c r="Y129" s="54"/>
      <c r="Z129" s="54"/>
      <c r="AA129" s="54"/>
    </row>
    <row r="130" spans="5:27" x14ac:dyDescent="0.25">
      <c r="E130" s="54"/>
      <c r="F130" s="54"/>
      <c r="G130" s="54"/>
      <c r="H130" s="54"/>
      <c r="I130" s="54"/>
      <c r="J130" s="54"/>
      <c r="K130" s="54"/>
      <c r="U130" s="54"/>
      <c r="V130" s="54"/>
      <c r="W130" s="54"/>
      <c r="X130" s="54"/>
      <c r="Y130" s="54"/>
      <c r="Z130" s="54"/>
      <c r="AA130" s="54"/>
    </row>
    <row r="131" spans="5:27" x14ac:dyDescent="0.25">
      <c r="E131" s="54"/>
      <c r="F131" s="54"/>
      <c r="G131" s="54"/>
      <c r="H131" s="54"/>
      <c r="I131" s="54"/>
      <c r="J131" s="54"/>
      <c r="K131" s="54"/>
      <c r="U131" s="54"/>
      <c r="V131" s="54"/>
      <c r="W131" s="54"/>
      <c r="X131" s="54"/>
      <c r="Y131" s="54"/>
      <c r="Z131" s="54"/>
      <c r="AA131" s="54"/>
    </row>
    <row r="132" spans="5:27" x14ac:dyDescent="0.25">
      <c r="E132" s="54"/>
      <c r="F132" s="54"/>
      <c r="G132" s="54"/>
      <c r="H132" s="54"/>
      <c r="I132" s="54"/>
      <c r="J132" s="54"/>
      <c r="K132" s="54"/>
      <c r="U132" s="54"/>
      <c r="V132" s="54"/>
      <c r="W132" s="54"/>
      <c r="X132" s="54"/>
      <c r="Y132" s="54"/>
      <c r="Z132" s="54"/>
      <c r="AA132" s="54"/>
    </row>
    <row r="133" spans="5:27" x14ac:dyDescent="0.25">
      <c r="E133" s="54"/>
      <c r="F133" s="54"/>
      <c r="G133" s="54"/>
      <c r="H133" s="54"/>
      <c r="I133" s="54"/>
      <c r="J133" s="54"/>
      <c r="K133" s="54"/>
      <c r="U133" s="54"/>
      <c r="V133" s="54"/>
      <c r="W133" s="54"/>
      <c r="X133" s="54"/>
      <c r="Y133" s="54"/>
      <c r="Z133" s="54"/>
      <c r="AA133" s="54"/>
    </row>
    <row r="134" spans="5:27" x14ac:dyDescent="0.25">
      <c r="E134" s="54"/>
      <c r="F134" s="54"/>
      <c r="G134" s="54"/>
      <c r="H134" s="54"/>
      <c r="I134" s="54"/>
      <c r="J134" s="54"/>
      <c r="K134" s="54"/>
      <c r="U134" s="54"/>
      <c r="V134" s="54"/>
      <c r="W134" s="54"/>
      <c r="X134" s="54"/>
      <c r="Y134" s="54"/>
      <c r="Z134" s="54"/>
      <c r="AA134" s="54"/>
    </row>
    <row r="135" spans="5:27" x14ac:dyDescent="0.25">
      <c r="E135" s="54"/>
      <c r="F135" s="54"/>
      <c r="G135" s="54"/>
      <c r="H135" s="54"/>
      <c r="I135" s="54"/>
      <c r="J135" s="54"/>
      <c r="K135" s="54"/>
      <c r="U135" s="54"/>
      <c r="V135" s="54"/>
      <c r="W135" s="54"/>
      <c r="X135" s="54"/>
      <c r="Y135" s="54"/>
      <c r="Z135" s="54"/>
      <c r="AA135" s="54"/>
    </row>
    <row r="136" spans="5:27" x14ac:dyDescent="0.25">
      <c r="E136" s="54"/>
      <c r="F136" s="54"/>
      <c r="G136" s="54"/>
      <c r="H136" s="54"/>
      <c r="I136" s="54"/>
      <c r="J136" s="54"/>
      <c r="K136" s="54"/>
      <c r="U136" s="54"/>
      <c r="V136" s="54"/>
      <c r="W136" s="54"/>
      <c r="X136" s="54"/>
      <c r="Y136" s="54"/>
      <c r="Z136" s="54"/>
      <c r="AA136" s="54"/>
    </row>
    <row r="137" spans="5:27" x14ac:dyDescent="0.25">
      <c r="E137" s="54"/>
      <c r="F137" s="54"/>
      <c r="G137" s="54"/>
      <c r="H137" s="54"/>
      <c r="I137" s="54"/>
      <c r="J137" s="54"/>
      <c r="K137" s="54"/>
      <c r="U137" s="54"/>
      <c r="V137" s="54"/>
      <c r="W137" s="54"/>
      <c r="X137" s="54"/>
      <c r="Y137" s="54"/>
      <c r="Z137" s="54"/>
      <c r="AA137" s="54"/>
    </row>
    <row r="138" spans="5:27" x14ac:dyDescent="0.25">
      <c r="E138" s="54"/>
      <c r="F138" s="54"/>
      <c r="G138" s="54"/>
      <c r="H138" s="54"/>
      <c r="I138" s="54"/>
      <c r="J138" s="54"/>
      <c r="K138" s="54"/>
      <c r="U138" s="54"/>
      <c r="V138" s="54"/>
      <c r="W138" s="54"/>
      <c r="X138" s="54"/>
      <c r="Y138" s="54"/>
      <c r="Z138" s="54"/>
      <c r="AA138" s="54"/>
    </row>
    <row r="139" spans="5:27" x14ac:dyDescent="0.25">
      <c r="E139" s="54"/>
      <c r="F139" s="54"/>
      <c r="G139" s="54"/>
      <c r="H139" s="54"/>
      <c r="I139" s="54"/>
      <c r="J139" s="54"/>
      <c r="K139" s="54"/>
      <c r="U139" s="54"/>
      <c r="V139" s="54"/>
      <c r="W139" s="54"/>
      <c r="X139" s="54"/>
      <c r="Y139" s="54"/>
      <c r="Z139" s="54"/>
      <c r="AA139" s="54"/>
    </row>
    <row r="140" spans="5:27" x14ac:dyDescent="0.25">
      <c r="E140" s="54"/>
      <c r="F140" s="54"/>
      <c r="G140" s="54"/>
      <c r="H140" s="54"/>
      <c r="I140" s="54"/>
      <c r="J140" s="54"/>
      <c r="K140" s="54"/>
      <c r="U140" s="54"/>
      <c r="V140" s="54"/>
      <c r="W140" s="54"/>
      <c r="X140" s="54"/>
      <c r="Y140" s="54"/>
      <c r="Z140" s="54"/>
      <c r="AA140" s="54"/>
    </row>
    <row r="141" spans="5:27" x14ac:dyDescent="0.25">
      <c r="E141" s="54"/>
      <c r="F141" s="54"/>
      <c r="G141" s="54"/>
      <c r="H141" s="54"/>
      <c r="I141" s="54"/>
      <c r="J141" s="54"/>
      <c r="K141" s="54"/>
      <c r="U141" s="54"/>
      <c r="V141" s="54"/>
      <c r="W141" s="54"/>
      <c r="X141" s="54"/>
      <c r="Y141" s="54"/>
      <c r="Z141" s="54"/>
      <c r="AA141" s="54"/>
    </row>
    <row r="142" spans="5:27" x14ac:dyDescent="0.25">
      <c r="E142" s="54"/>
      <c r="F142" s="54"/>
      <c r="G142" s="54"/>
      <c r="H142" s="54"/>
      <c r="I142" s="54"/>
      <c r="J142" s="54"/>
      <c r="K142" s="54"/>
      <c r="U142" s="54"/>
      <c r="V142" s="54"/>
      <c r="W142" s="54"/>
      <c r="X142" s="54"/>
      <c r="Y142" s="54"/>
      <c r="Z142" s="54"/>
      <c r="AA142" s="54"/>
    </row>
    <row r="143" spans="5:27" x14ac:dyDescent="0.25">
      <c r="E143" s="54"/>
      <c r="F143" s="54"/>
      <c r="G143" s="54"/>
      <c r="H143" s="54"/>
      <c r="I143" s="54"/>
      <c r="J143" s="54"/>
      <c r="K143" s="54"/>
      <c r="U143" s="54"/>
      <c r="V143" s="54"/>
      <c r="W143" s="54"/>
      <c r="X143" s="54"/>
      <c r="Y143" s="54"/>
      <c r="Z143" s="54"/>
      <c r="AA143" s="54"/>
    </row>
    <row r="144" spans="5:27" x14ac:dyDescent="0.25">
      <c r="E144" s="54"/>
      <c r="F144" s="54"/>
      <c r="G144" s="54"/>
      <c r="H144" s="54"/>
      <c r="I144" s="54"/>
      <c r="J144" s="54"/>
      <c r="K144" s="54"/>
      <c r="U144" s="54"/>
      <c r="V144" s="54"/>
      <c r="W144" s="54"/>
      <c r="X144" s="54"/>
      <c r="Y144" s="54"/>
      <c r="Z144" s="54"/>
      <c r="AA144" s="54"/>
    </row>
    <row r="145" spans="5:27" x14ac:dyDescent="0.25">
      <c r="E145" s="54"/>
      <c r="F145" s="54"/>
      <c r="G145" s="54"/>
      <c r="H145" s="54"/>
      <c r="I145" s="54"/>
      <c r="J145" s="54"/>
      <c r="K145" s="54"/>
      <c r="U145" s="54"/>
      <c r="V145" s="54"/>
      <c r="W145" s="54"/>
      <c r="X145" s="54"/>
      <c r="Y145" s="54"/>
      <c r="Z145" s="54"/>
      <c r="AA145" s="54"/>
    </row>
    <row r="146" spans="5:27" x14ac:dyDescent="0.25">
      <c r="E146" s="54"/>
      <c r="F146" s="54"/>
      <c r="G146" s="54"/>
      <c r="H146" s="54"/>
      <c r="I146" s="54"/>
      <c r="J146" s="54"/>
      <c r="K146" s="54"/>
      <c r="U146" s="54"/>
      <c r="V146" s="54"/>
      <c r="W146" s="54"/>
      <c r="X146" s="54"/>
      <c r="Y146" s="54"/>
      <c r="Z146" s="54"/>
      <c r="AA146" s="54"/>
    </row>
    <row r="147" spans="5:27" x14ac:dyDescent="0.25">
      <c r="E147" s="54"/>
      <c r="F147" s="54"/>
      <c r="G147" s="54"/>
      <c r="H147" s="54"/>
      <c r="I147" s="54"/>
      <c r="J147" s="54"/>
      <c r="K147" s="54"/>
      <c r="U147" s="54"/>
      <c r="V147" s="54"/>
      <c r="W147" s="54"/>
      <c r="X147" s="54"/>
      <c r="Y147" s="54"/>
      <c r="Z147" s="54"/>
      <c r="AA147" s="54"/>
    </row>
    <row r="148" spans="5:27" x14ac:dyDescent="0.25">
      <c r="E148" s="54"/>
      <c r="F148" s="54"/>
      <c r="G148" s="54"/>
      <c r="H148" s="54"/>
      <c r="I148" s="54"/>
      <c r="J148" s="54"/>
      <c r="K148" s="54"/>
      <c r="U148" s="54"/>
      <c r="V148" s="54"/>
      <c r="W148" s="54"/>
      <c r="X148" s="54"/>
      <c r="Y148" s="54"/>
      <c r="Z148" s="54"/>
      <c r="AA148" s="54"/>
    </row>
    <row r="149" spans="5:27" x14ac:dyDescent="0.25">
      <c r="E149" s="54"/>
      <c r="F149" s="54"/>
      <c r="G149" s="54"/>
      <c r="H149" s="54"/>
      <c r="I149" s="54"/>
      <c r="J149" s="54"/>
      <c r="K149" s="54"/>
      <c r="U149" s="54"/>
      <c r="V149" s="54"/>
      <c r="W149" s="54"/>
      <c r="X149" s="54"/>
      <c r="Y149" s="54"/>
      <c r="Z149" s="54"/>
      <c r="AA149" s="54"/>
    </row>
    <row r="150" spans="5:27" x14ac:dyDescent="0.25">
      <c r="E150" s="54"/>
      <c r="F150" s="54"/>
      <c r="G150" s="54"/>
      <c r="H150" s="54"/>
      <c r="I150" s="54"/>
      <c r="J150" s="54"/>
      <c r="K150" s="54"/>
      <c r="U150" s="54"/>
      <c r="V150" s="54"/>
      <c r="W150" s="54"/>
      <c r="X150" s="54"/>
      <c r="Y150" s="54"/>
      <c r="Z150" s="54"/>
      <c r="AA150" s="54"/>
    </row>
    <row r="151" spans="5:27" x14ac:dyDescent="0.25">
      <c r="E151" s="54"/>
      <c r="F151" s="54"/>
      <c r="G151" s="54"/>
      <c r="H151" s="54"/>
      <c r="I151" s="54"/>
      <c r="J151" s="54"/>
      <c r="K151" s="54"/>
      <c r="U151" s="54"/>
      <c r="V151" s="54"/>
      <c r="W151" s="54"/>
      <c r="X151" s="54"/>
      <c r="Y151" s="54"/>
      <c r="Z151" s="54"/>
      <c r="AA151" s="54"/>
    </row>
    <row r="152" spans="5:27" x14ac:dyDescent="0.25">
      <c r="E152" s="54"/>
      <c r="F152" s="54"/>
      <c r="G152" s="54"/>
      <c r="H152" s="54"/>
      <c r="I152" s="54"/>
      <c r="J152" s="54"/>
      <c r="K152" s="54"/>
      <c r="U152" s="54"/>
      <c r="V152" s="54"/>
      <c r="W152" s="54"/>
      <c r="X152" s="54"/>
      <c r="Y152" s="54"/>
      <c r="Z152" s="54"/>
      <c r="AA152" s="54"/>
    </row>
    <row r="153" spans="5:27" x14ac:dyDescent="0.25">
      <c r="E153" s="54"/>
      <c r="F153" s="54"/>
      <c r="G153" s="54"/>
      <c r="H153" s="54"/>
      <c r="I153" s="54"/>
      <c r="J153" s="54"/>
      <c r="K153" s="54"/>
      <c r="U153" s="54"/>
      <c r="V153" s="54"/>
      <c r="W153" s="54"/>
      <c r="X153" s="54"/>
      <c r="Y153" s="54"/>
      <c r="Z153" s="54"/>
      <c r="AA153" s="54"/>
    </row>
    <row r="154" spans="5:27" x14ac:dyDescent="0.25">
      <c r="E154" s="54"/>
      <c r="F154" s="54"/>
      <c r="G154" s="54"/>
      <c r="H154" s="54"/>
      <c r="I154" s="54"/>
      <c r="J154" s="54"/>
      <c r="K154" s="54"/>
      <c r="U154" s="54"/>
      <c r="V154" s="54"/>
      <c r="W154" s="54"/>
      <c r="X154" s="54"/>
      <c r="Y154" s="54"/>
      <c r="Z154" s="54"/>
      <c r="AA154" s="54"/>
    </row>
    <row r="155" spans="5:27" x14ac:dyDescent="0.25">
      <c r="E155" s="54"/>
      <c r="F155" s="54"/>
      <c r="G155" s="54"/>
      <c r="H155" s="54"/>
      <c r="I155" s="54"/>
      <c r="J155" s="54"/>
      <c r="K155" s="54"/>
      <c r="U155" s="54"/>
      <c r="V155" s="54"/>
      <c r="W155" s="54"/>
      <c r="X155" s="54"/>
      <c r="Y155" s="54"/>
      <c r="Z155" s="54"/>
      <c r="AA155" s="54"/>
    </row>
    <row r="156" spans="5:27" x14ac:dyDescent="0.25">
      <c r="E156" s="54"/>
      <c r="F156" s="54"/>
      <c r="G156" s="54"/>
      <c r="H156" s="54"/>
      <c r="I156" s="54"/>
      <c r="J156" s="54"/>
      <c r="K156" s="54"/>
      <c r="U156" s="54"/>
      <c r="V156" s="54"/>
      <c r="W156" s="54"/>
      <c r="X156" s="54"/>
      <c r="Y156" s="54"/>
      <c r="Z156" s="54"/>
      <c r="AA156" s="54"/>
    </row>
    <row r="157" spans="5:27" x14ac:dyDescent="0.25">
      <c r="E157" s="54"/>
      <c r="F157" s="54"/>
      <c r="G157" s="54"/>
      <c r="H157" s="54"/>
      <c r="I157" s="54"/>
      <c r="J157" s="54"/>
      <c r="K157" s="54"/>
      <c r="U157" s="54"/>
      <c r="V157" s="54"/>
      <c r="W157" s="54"/>
      <c r="X157" s="54"/>
      <c r="Y157" s="54"/>
      <c r="Z157" s="54"/>
      <c r="AA157" s="54"/>
    </row>
    <row r="158" spans="5:27" x14ac:dyDescent="0.25">
      <c r="E158" s="54"/>
      <c r="F158" s="54"/>
      <c r="G158" s="54"/>
      <c r="H158" s="54"/>
      <c r="I158" s="54"/>
      <c r="J158" s="54"/>
      <c r="K158" s="54"/>
      <c r="U158" s="54"/>
      <c r="V158" s="54"/>
      <c r="W158" s="54"/>
      <c r="X158" s="54"/>
      <c r="Y158" s="54"/>
      <c r="Z158" s="54"/>
      <c r="AA158" s="54"/>
    </row>
    <row r="159" spans="5:27" x14ac:dyDescent="0.25">
      <c r="E159" s="54"/>
      <c r="F159" s="54"/>
      <c r="G159" s="54"/>
      <c r="H159" s="54"/>
      <c r="I159" s="54"/>
      <c r="J159" s="54"/>
      <c r="K159" s="54"/>
      <c r="U159" s="54"/>
      <c r="V159" s="54"/>
      <c r="W159" s="54"/>
      <c r="X159" s="54"/>
      <c r="Y159" s="54"/>
      <c r="Z159" s="54"/>
      <c r="AA159" s="54"/>
    </row>
    <row r="160" spans="5:27" x14ac:dyDescent="0.25">
      <c r="E160" s="54"/>
      <c r="F160" s="54"/>
      <c r="G160" s="54"/>
      <c r="H160" s="54"/>
      <c r="I160" s="54"/>
      <c r="J160" s="54"/>
      <c r="K160" s="54"/>
      <c r="U160" s="54"/>
      <c r="V160" s="54"/>
      <c r="W160" s="54"/>
      <c r="X160" s="54"/>
      <c r="Y160" s="54"/>
      <c r="Z160" s="54"/>
      <c r="AA160" s="54"/>
    </row>
    <row r="161" spans="5:27" x14ac:dyDescent="0.25">
      <c r="E161" s="54"/>
      <c r="F161" s="54"/>
      <c r="G161" s="54"/>
      <c r="H161" s="54"/>
      <c r="I161" s="54"/>
      <c r="J161" s="54"/>
      <c r="K161" s="54"/>
      <c r="U161" s="54"/>
      <c r="V161" s="54"/>
      <c r="W161" s="54"/>
      <c r="X161" s="54"/>
      <c r="Y161" s="54"/>
      <c r="Z161" s="54"/>
      <c r="AA161" s="54"/>
    </row>
    <row r="162" spans="5:27" x14ac:dyDescent="0.25">
      <c r="E162" s="54"/>
      <c r="F162" s="54"/>
      <c r="G162" s="54"/>
      <c r="H162" s="54"/>
      <c r="I162" s="54"/>
      <c r="J162" s="54"/>
      <c r="K162" s="54"/>
      <c r="U162" s="54"/>
      <c r="V162" s="54"/>
      <c r="W162" s="54"/>
      <c r="X162" s="54"/>
      <c r="Y162" s="54"/>
      <c r="Z162" s="54"/>
      <c r="AA162" s="54"/>
    </row>
    <row r="163" spans="5:27" x14ac:dyDescent="0.25">
      <c r="E163" s="54"/>
      <c r="F163" s="54"/>
      <c r="G163" s="54"/>
      <c r="H163" s="54"/>
      <c r="I163" s="54"/>
      <c r="J163" s="54"/>
      <c r="K163" s="54"/>
      <c r="U163" s="54"/>
      <c r="V163" s="54"/>
      <c r="W163" s="54"/>
      <c r="X163" s="54"/>
      <c r="Y163" s="54"/>
      <c r="Z163" s="54"/>
      <c r="AA163" s="54"/>
    </row>
    <row r="164" spans="5:27" x14ac:dyDescent="0.25">
      <c r="E164" s="54"/>
      <c r="F164" s="54"/>
      <c r="G164" s="54"/>
      <c r="H164" s="54"/>
      <c r="I164" s="54"/>
      <c r="J164" s="54"/>
      <c r="K164" s="54"/>
      <c r="U164" s="54"/>
      <c r="V164" s="54"/>
      <c r="W164" s="54"/>
      <c r="X164" s="54"/>
      <c r="Y164" s="54"/>
      <c r="Z164" s="54"/>
      <c r="AA164" s="54"/>
    </row>
    <row r="165" spans="5:27" x14ac:dyDescent="0.25">
      <c r="E165" s="54"/>
      <c r="F165" s="54"/>
      <c r="G165" s="54"/>
      <c r="H165" s="54"/>
      <c r="I165" s="54"/>
      <c r="J165" s="54"/>
      <c r="K165" s="54"/>
      <c r="U165" s="54"/>
      <c r="V165" s="54"/>
      <c r="W165" s="54"/>
      <c r="X165" s="54"/>
      <c r="Y165" s="54"/>
      <c r="Z165" s="54"/>
      <c r="AA165" s="54"/>
    </row>
    <row r="166" spans="5:27" x14ac:dyDescent="0.25">
      <c r="E166" s="54"/>
      <c r="F166" s="54"/>
      <c r="G166" s="54"/>
      <c r="H166" s="54"/>
      <c r="I166" s="54"/>
      <c r="J166" s="54"/>
      <c r="K166" s="54"/>
      <c r="U166" s="54"/>
      <c r="V166" s="54"/>
      <c r="W166" s="54"/>
      <c r="X166" s="54"/>
      <c r="Y166" s="54"/>
      <c r="Z166" s="54"/>
      <c r="AA166" s="54"/>
    </row>
    <row r="167" spans="5:27" x14ac:dyDescent="0.25">
      <c r="E167" s="54"/>
      <c r="F167" s="54"/>
      <c r="G167" s="54"/>
      <c r="H167" s="54"/>
      <c r="I167" s="54"/>
      <c r="J167" s="54"/>
      <c r="K167" s="54"/>
      <c r="U167" s="54"/>
      <c r="V167" s="54"/>
      <c r="W167" s="54"/>
      <c r="X167" s="54"/>
      <c r="Y167" s="54"/>
      <c r="Z167" s="54"/>
      <c r="AA167" s="54"/>
    </row>
    <row r="168" spans="5:27" x14ac:dyDescent="0.25">
      <c r="E168" s="54"/>
      <c r="F168" s="54"/>
      <c r="G168" s="54"/>
      <c r="H168" s="54"/>
      <c r="I168" s="54"/>
      <c r="J168" s="54"/>
      <c r="K168" s="54"/>
      <c r="U168" s="54"/>
      <c r="V168" s="54"/>
      <c r="W168" s="54"/>
      <c r="X168" s="54"/>
      <c r="Y168" s="54"/>
      <c r="Z168" s="54"/>
      <c r="AA168" s="54"/>
    </row>
    <row r="169" spans="5:27" x14ac:dyDescent="0.25">
      <c r="E169" s="54"/>
      <c r="F169" s="54"/>
      <c r="G169" s="54"/>
      <c r="H169" s="54"/>
      <c r="I169" s="54"/>
      <c r="J169" s="54"/>
      <c r="K169" s="54"/>
      <c r="U169" s="54"/>
      <c r="V169" s="54"/>
      <c r="W169" s="54"/>
      <c r="X169" s="54"/>
      <c r="Y169" s="54"/>
      <c r="Z169" s="54"/>
      <c r="AA169" s="54"/>
    </row>
    <row r="170" spans="5:27" x14ac:dyDescent="0.25">
      <c r="E170" s="54"/>
      <c r="F170" s="54"/>
      <c r="G170" s="54"/>
      <c r="H170" s="54"/>
      <c r="I170" s="54"/>
      <c r="J170" s="54"/>
      <c r="K170" s="54"/>
      <c r="U170" s="54"/>
      <c r="V170" s="54"/>
      <c r="W170" s="54"/>
      <c r="X170" s="54"/>
      <c r="Y170" s="54"/>
      <c r="Z170" s="54"/>
      <c r="AA170" s="54"/>
    </row>
    <row r="171" spans="5:27" x14ac:dyDescent="0.25">
      <c r="E171" s="54"/>
      <c r="F171" s="54"/>
      <c r="G171" s="54"/>
      <c r="H171" s="54"/>
      <c r="I171" s="54"/>
      <c r="J171" s="54"/>
      <c r="K171" s="54"/>
      <c r="U171" s="54"/>
      <c r="V171" s="54"/>
      <c r="W171" s="54"/>
      <c r="X171" s="54"/>
      <c r="Y171" s="54"/>
      <c r="Z171" s="54"/>
      <c r="AA171" s="54"/>
    </row>
    <row r="172" spans="5:27" x14ac:dyDescent="0.25">
      <c r="E172" s="54"/>
      <c r="F172" s="54"/>
      <c r="G172" s="54"/>
      <c r="H172" s="54"/>
      <c r="I172" s="54"/>
      <c r="J172" s="54"/>
      <c r="K172" s="54"/>
      <c r="U172" s="54"/>
      <c r="V172" s="54"/>
      <c r="W172" s="54"/>
      <c r="X172" s="54"/>
      <c r="Y172" s="54"/>
      <c r="Z172" s="54"/>
      <c r="AA172" s="54"/>
    </row>
    <row r="173" spans="5:27" x14ac:dyDescent="0.25">
      <c r="E173" s="54"/>
      <c r="F173" s="54"/>
      <c r="G173" s="54"/>
      <c r="H173" s="54"/>
      <c r="I173" s="54"/>
      <c r="J173" s="54"/>
      <c r="K173" s="54"/>
      <c r="U173" s="54"/>
      <c r="V173" s="54"/>
      <c r="W173" s="54"/>
      <c r="X173" s="54"/>
      <c r="Y173" s="54"/>
      <c r="Z173" s="54"/>
      <c r="AA173" s="54"/>
    </row>
    <row r="174" spans="5:27" x14ac:dyDescent="0.25">
      <c r="E174" s="54"/>
      <c r="F174" s="54"/>
      <c r="G174" s="54"/>
      <c r="H174" s="54"/>
      <c r="I174" s="54"/>
      <c r="J174" s="54"/>
      <c r="K174" s="54"/>
      <c r="U174" s="54"/>
      <c r="V174" s="54"/>
      <c r="W174" s="54"/>
      <c r="X174" s="54"/>
      <c r="Y174" s="54"/>
      <c r="Z174" s="54"/>
      <c r="AA174" s="54"/>
    </row>
    <row r="175" spans="5:27" x14ac:dyDescent="0.25">
      <c r="E175" s="54"/>
      <c r="F175" s="54"/>
      <c r="G175" s="54"/>
      <c r="H175" s="54"/>
      <c r="I175" s="54"/>
      <c r="J175" s="54"/>
      <c r="K175" s="54"/>
      <c r="U175" s="54"/>
      <c r="V175" s="54"/>
      <c r="W175" s="54"/>
      <c r="X175" s="54"/>
      <c r="Y175" s="54"/>
      <c r="Z175" s="54"/>
      <c r="AA175" s="54"/>
    </row>
    <row r="176" spans="5:27" x14ac:dyDescent="0.25">
      <c r="E176" s="54"/>
      <c r="F176" s="54"/>
      <c r="G176" s="54"/>
      <c r="H176" s="54"/>
      <c r="I176" s="54"/>
      <c r="J176" s="54"/>
      <c r="K176" s="54"/>
      <c r="U176" s="54"/>
      <c r="V176" s="54"/>
      <c r="W176" s="54"/>
      <c r="X176" s="54"/>
      <c r="Y176" s="54"/>
      <c r="Z176" s="54"/>
      <c r="AA176" s="54"/>
    </row>
    <row r="177" spans="5:27" x14ac:dyDescent="0.25">
      <c r="E177" s="54"/>
      <c r="F177" s="54"/>
      <c r="G177" s="54"/>
      <c r="H177" s="54"/>
      <c r="I177" s="54"/>
      <c r="J177" s="54"/>
      <c r="K177" s="54"/>
      <c r="U177" s="54"/>
      <c r="V177" s="54"/>
      <c r="W177" s="54"/>
      <c r="X177" s="54"/>
      <c r="Y177" s="54"/>
      <c r="Z177" s="54"/>
      <c r="AA177" s="54"/>
    </row>
    <row r="178" spans="5:27" x14ac:dyDescent="0.25">
      <c r="E178" s="54"/>
      <c r="F178" s="54"/>
      <c r="G178" s="54"/>
      <c r="H178" s="54"/>
      <c r="I178" s="54"/>
      <c r="J178" s="54"/>
      <c r="K178" s="54"/>
      <c r="U178" s="54"/>
      <c r="V178" s="54"/>
      <c r="W178" s="54"/>
      <c r="X178" s="54"/>
      <c r="Y178" s="54"/>
      <c r="Z178" s="54"/>
      <c r="AA178" s="54"/>
    </row>
    <row r="179" spans="5:27" x14ac:dyDescent="0.25">
      <c r="E179" s="54"/>
      <c r="F179" s="54"/>
      <c r="G179" s="54"/>
      <c r="H179" s="54"/>
      <c r="I179" s="54"/>
      <c r="J179" s="54"/>
      <c r="K179" s="54"/>
      <c r="U179" s="54"/>
      <c r="V179" s="54"/>
      <c r="W179" s="54"/>
      <c r="X179" s="54"/>
      <c r="Y179" s="54"/>
      <c r="Z179" s="54"/>
      <c r="AA179" s="54"/>
    </row>
    <row r="180" spans="5:27" x14ac:dyDescent="0.25">
      <c r="E180" s="54"/>
      <c r="F180" s="54"/>
      <c r="G180" s="54"/>
      <c r="H180" s="54"/>
      <c r="I180" s="54"/>
      <c r="J180" s="54"/>
      <c r="K180" s="54"/>
      <c r="U180" s="54"/>
      <c r="V180" s="54"/>
      <c r="W180" s="54"/>
      <c r="X180" s="54"/>
      <c r="Y180" s="54"/>
      <c r="Z180" s="54"/>
      <c r="AA180" s="54"/>
    </row>
    <row r="181" spans="5:27" x14ac:dyDescent="0.25">
      <c r="E181" s="54"/>
      <c r="F181" s="54"/>
      <c r="G181" s="54"/>
      <c r="H181" s="54"/>
      <c r="I181" s="54"/>
      <c r="J181" s="54"/>
      <c r="K181" s="54"/>
      <c r="U181" s="54"/>
      <c r="V181" s="54"/>
      <c r="W181" s="54"/>
      <c r="X181" s="54"/>
      <c r="Y181" s="54"/>
      <c r="Z181" s="54"/>
      <c r="AA181" s="54"/>
    </row>
    <row r="182" spans="5:27" x14ac:dyDescent="0.25">
      <c r="E182" s="54"/>
      <c r="F182" s="54"/>
      <c r="G182" s="54"/>
      <c r="H182" s="54"/>
      <c r="I182" s="54"/>
      <c r="J182" s="54"/>
      <c r="K182" s="54"/>
      <c r="U182" s="54"/>
      <c r="V182" s="54"/>
      <c r="W182" s="54"/>
      <c r="X182" s="54"/>
      <c r="Y182" s="54"/>
      <c r="Z182" s="54"/>
      <c r="AA182" s="54"/>
    </row>
    <row r="183" spans="5:27" x14ac:dyDescent="0.25">
      <c r="E183" s="54"/>
      <c r="F183" s="54"/>
      <c r="G183" s="54"/>
      <c r="H183" s="54"/>
      <c r="I183" s="54"/>
      <c r="J183" s="54"/>
      <c r="K183" s="54"/>
      <c r="U183" s="54"/>
      <c r="V183" s="54"/>
      <c r="W183" s="54"/>
      <c r="X183" s="54"/>
      <c r="Y183" s="54"/>
      <c r="Z183" s="54"/>
      <c r="AA183" s="54"/>
    </row>
    <row r="184" spans="5:27" x14ac:dyDescent="0.25">
      <c r="E184" s="54"/>
      <c r="F184" s="54"/>
      <c r="G184" s="54"/>
      <c r="H184" s="54"/>
      <c r="I184" s="54"/>
      <c r="J184" s="54"/>
      <c r="K184" s="54"/>
      <c r="U184" s="54"/>
      <c r="V184" s="54"/>
      <c r="W184" s="54"/>
      <c r="X184" s="54"/>
      <c r="Y184" s="54"/>
      <c r="Z184" s="54"/>
      <c r="AA184" s="54"/>
    </row>
    <row r="185" spans="5:27" x14ac:dyDescent="0.25">
      <c r="E185" s="54"/>
      <c r="F185" s="54"/>
      <c r="G185" s="54"/>
      <c r="H185" s="54"/>
      <c r="I185" s="54"/>
      <c r="J185" s="54"/>
      <c r="K185" s="54"/>
      <c r="U185" s="54"/>
      <c r="V185" s="54"/>
      <c r="W185" s="54"/>
      <c r="X185" s="54"/>
      <c r="Y185" s="54"/>
      <c r="Z185" s="54"/>
      <c r="AA185" s="54"/>
    </row>
    <row r="186" spans="5:27" x14ac:dyDescent="0.25">
      <c r="E186" s="54"/>
      <c r="F186" s="54"/>
      <c r="G186" s="54"/>
      <c r="H186" s="54"/>
      <c r="I186" s="54"/>
      <c r="J186" s="54"/>
      <c r="K186" s="54"/>
      <c r="U186" s="54"/>
      <c r="V186" s="54"/>
      <c r="W186" s="54"/>
      <c r="X186" s="54"/>
      <c r="Y186" s="54"/>
      <c r="Z186" s="54"/>
      <c r="AA186" s="54"/>
    </row>
    <row r="187" spans="5:27" x14ac:dyDescent="0.25">
      <c r="E187" s="54"/>
      <c r="F187" s="54"/>
      <c r="G187" s="54"/>
      <c r="H187" s="54"/>
      <c r="I187" s="54"/>
      <c r="J187" s="54"/>
      <c r="K187" s="54"/>
      <c r="U187" s="54"/>
      <c r="V187" s="54"/>
      <c r="W187" s="54"/>
      <c r="X187" s="54"/>
      <c r="Y187" s="54"/>
      <c r="Z187" s="54"/>
      <c r="AA187" s="54"/>
    </row>
    <row r="188" spans="5:27" x14ac:dyDescent="0.25">
      <c r="E188" s="54"/>
      <c r="F188" s="54"/>
      <c r="G188" s="54"/>
      <c r="H188" s="54"/>
      <c r="I188" s="54"/>
      <c r="J188" s="54"/>
      <c r="K188" s="54"/>
      <c r="U188" s="54"/>
      <c r="V188" s="54"/>
      <c r="W188" s="54"/>
      <c r="X188" s="54"/>
      <c r="Y188" s="54"/>
      <c r="Z188" s="54"/>
      <c r="AA188" s="54"/>
    </row>
    <row r="189" spans="5:27" x14ac:dyDescent="0.25">
      <c r="E189" s="54"/>
      <c r="F189" s="54"/>
      <c r="G189" s="54"/>
      <c r="H189" s="54"/>
      <c r="I189" s="54"/>
      <c r="J189" s="54"/>
      <c r="K189" s="54"/>
      <c r="U189" s="54"/>
      <c r="V189" s="54"/>
      <c r="W189" s="54"/>
      <c r="X189" s="54"/>
      <c r="Y189" s="54"/>
      <c r="Z189" s="54"/>
      <c r="AA189" s="54"/>
    </row>
    <row r="190" spans="5:27" x14ac:dyDescent="0.25">
      <c r="E190" s="54"/>
      <c r="F190" s="54"/>
      <c r="G190" s="54"/>
      <c r="H190" s="54"/>
      <c r="I190" s="54"/>
      <c r="J190" s="54"/>
      <c r="K190" s="54"/>
      <c r="U190" s="54"/>
      <c r="V190" s="54"/>
      <c r="W190" s="54"/>
      <c r="X190" s="54"/>
      <c r="Y190" s="54"/>
      <c r="Z190" s="54"/>
      <c r="AA190" s="54"/>
    </row>
    <row r="191" spans="5:27" x14ac:dyDescent="0.25">
      <c r="E191" s="54"/>
      <c r="F191" s="54"/>
      <c r="G191" s="54"/>
      <c r="H191" s="54"/>
      <c r="I191" s="54"/>
      <c r="J191" s="54"/>
      <c r="K191" s="54"/>
      <c r="U191" s="54"/>
      <c r="V191" s="54"/>
      <c r="W191" s="54"/>
      <c r="X191" s="54"/>
      <c r="Y191" s="54"/>
      <c r="Z191" s="54"/>
      <c r="AA191" s="54"/>
    </row>
    <row r="192" spans="5:27" x14ac:dyDescent="0.25">
      <c r="E192" s="54"/>
      <c r="F192" s="54"/>
      <c r="G192" s="54"/>
      <c r="H192" s="54"/>
      <c r="I192" s="54"/>
      <c r="J192" s="54"/>
      <c r="K192" s="54"/>
      <c r="U192" s="54"/>
      <c r="V192" s="54"/>
      <c r="W192" s="54"/>
      <c r="X192" s="54"/>
      <c r="Y192" s="54"/>
      <c r="Z192" s="54"/>
      <c r="AA192" s="54"/>
    </row>
    <row r="193" spans="5:27" x14ac:dyDescent="0.25">
      <c r="E193" s="54"/>
      <c r="F193" s="54"/>
      <c r="G193" s="54"/>
      <c r="H193" s="54"/>
      <c r="I193" s="54"/>
      <c r="J193" s="54"/>
      <c r="K193" s="54"/>
      <c r="U193" s="54"/>
      <c r="V193" s="54"/>
      <c r="W193" s="54"/>
      <c r="X193" s="54"/>
      <c r="Y193" s="54"/>
      <c r="Z193" s="54"/>
      <c r="AA193" s="54"/>
    </row>
    <row r="194" spans="5:27" x14ac:dyDescent="0.25">
      <c r="E194" s="54"/>
      <c r="F194" s="54"/>
      <c r="G194" s="54"/>
      <c r="H194" s="54"/>
      <c r="I194" s="54"/>
      <c r="J194" s="54"/>
      <c r="K194" s="54"/>
      <c r="U194" s="54"/>
      <c r="V194" s="54"/>
      <c r="W194" s="54"/>
      <c r="X194" s="54"/>
      <c r="Y194" s="54"/>
      <c r="Z194" s="54"/>
      <c r="AA194" s="54"/>
    </row>
    <row r="195" spans="5:27" x14ac:dyDescent="0.25">
      <c r="E195" s="54"/>
      <c r="F195" s="54"/>
      <c r="G195" s="54"/>
      <c r="H195" s="54"/>
      <c r="I195" s="54"/>
      <c r="J195" s="54"/>
      <c r="K195" s="54"/>
      <c r="U195" s="54"/>
      <c r="V195" s="54"/>
      <c r="W195" s="54"/>
      <c r="X195" s="54"/>
      <c r="Y195" s="54"/>
      <c r="Z195" s="54"/>
      <c r="AA195" s="54"/>
    </row>
    <row r="196" spans="5:27" x14ac:dyDescent="0.25">
      <c r="E196" s="54"/>
      <c r="F196" s="54"/>
      <c r="G196" s="54"/>
      <c r="H196" s="54"/>
      <c r="I196" s="54"/>
      <c r="J196" s="54"/>
      <c r="K196" s="54"/>
      <c r="U196" s="54"/>
      <c r="V196" s="54"/>
      <c r="W196" s="54"/>
      <c r="X196" s="54"/>
      <c r="Y196" s="54"/>
      <c r="Z196" s="54"/>
      <c r="AA196" s="54"/>
    </row>
    <row r="197" spans="5:27" x14ac:dyDescent="0.25">
      <c r="E197" s="54"/>
      <c r="F197" s="54"/>
      <c r="G197" s="54"/>
      <c r="H197" s="54"/>
      <c r="I197" s="54"/>
      <c r="J197" s="54"/>
      <c r="K197" s="54"/>
      <c r="U197" s="54"/>
      <c r="V197" s="54"/>
      <c r="W197" s="54"/>
      <c r="X197" s="54"/>
      <c r="Y197" s="54"/>
      <c r="Z197" s="54"/>
      <c r="AA197" s="54"/>
    </row>
    <row r="198" spans="5:27" x14ac:dyDescent="0.25">
      <c r="E198" s="54"/>
      <c r="F198" s="54"/>
      <c r="G198" s="54"/>
      <c r="H198" s="54"/>
      <c r="I198" s="54"/>
      <c r="J198" s="54"/>
      <c r="K198" s="54"/>
      <c r="U198" s="54"/>
      <c r="V198" s="54"/>
      <c r="W198" s="54"/>
      <c r="X198" s="54"/>
      <c r="Y198" s="54"/>
      <c r="Z198" s="54"/>
      <c r="AA198" s="54"/>
    </row>
    <row r="199" spans="5:27" x14ac:dyDescent="0.25">
      <c r="E199" s="54"/>
      <c r="F199" s="54"/>
      <c r="G199" s="54"/>
      <c r="H199" s="54"/>
      <c r="I199" s="54"/>
      <c r="J199" s="54"/>
      <c r="K199" s="54"/>
      <c r="U199" s="54"/>
      <c r="V199" s="54"/>
      <c r="W199" s="54"/>
      <c r="X199" s="54"/>
      <c r="Y199" s="54"/>
      <c r="Z199" s="54"/>
      <c r="AA199" s="54"/>
    </row>
    <row r="200" spans="5:27" x14ac:dyDescent="0.25">
      <c r="E200" s="54"/>
      <c r="F200" s="54"/>
      <c r="G200" s="54"/>
      <c r="H200" s="54"/>
      <c r="I200" s="54"/>
      <c r="J200" s="54"/>
      <c r="K200" s="54"/>
      <c r="U200" s="54"/>
      <c r="V200" s="54"/>
      <c r="W200" s="54"/>
      <c r="X200" s="54"/>
      <c r="Y200" s="54"/>
      <c r="Z200" s="54"/>
      <c r="AA200" s="54"/>
    </row>
    <row r="201" spans="5:27" x14ac:dyDescent="0.25">
      <c r="E201" s="54"/>
      <c r="F201" s="54"/>
      <c r="G201" s="54"/>
      <c r="H201" s="54"/>
      <c r="I201" s="54"/>
      <c r="J201" s="54"/>
      <c r="K201" s="54"/>
      <c r="U201" s="54"/>
      <c r="V201" s="54"/>
      <c r="W201" s="54"/>
      <c r="X201" s="54"/>
      <c r="Y201" s="54"/>
      <c r="Z201" s="54"/>
      <c r="AA201" s="54"/>
    </row>
    <row r="202" spans="5:27" x14ac:dyDescent="0.25">
      <c r="E202" s="54"/>
      <c r="F202" s="54"/>
      <c r="G202" s="54"/>
      <c r="H202" s="54"/>
      <c r="I202" s="54"/>
      <c r="J202" s="54"/>
      <c r="K202" s="54"/>
      <c r="U202" s="54"/>
      <c r="V202" s="54"/>
      <c r="W202" s="54"/>
      <c r="X202" s="54"/>
      <c r="Y202" s="54"/>
      <c r="Z202" s="54"/>
      <c r="AA202" s="54"/>
    </row>
    <row r="203" spans="5:27" x14ac:dyDescent="0.25">
      <c r="E203" s="54"/>
      <c r="F203" s="54"/>
      <c r="G203" s="54"/>
      <c r="H203" s="54"/>
      <c r="I203" s="54"/>
      <c r="J203" s="54"/>
      <c r="K203" s="54"/>
      <c r="U203" s="54"/>
      <c r="V203" s="54"/>
      <c r="W203" s="54"/>
      <c r="X203" s="54"/>
      <c r="Y203" s="54"/>
      <c r="Z203" s="54"/>
      <c r="AA203" s="54"/>
    </row>
    <row r="204" spans="5:27" x14ac:dyDescent="0.25">
      <c r="E204" s="54"/>
      <c r="F204" s="54"/>
      <c r="G204" s="54"/>
      <c r="H204" s="54"/>
      <c r="I204" s="54"/>
      <c r="J204" s="54"/>
      <c r="K204" s="54"/>
      <c r="U204" s="54"/>
      <c r="V204" s="54"/>
      <c r="W204" s="54"/>
      <c r="X204" s="54"/>
      <c r="Y204" s="54"/>
      <c r="Z204" s="54"/>
      <c r="AA204" s="54"/>
    </row>
    <row r="205" spans="5:27" x14ac:dyDescent="0.25">
      <c r="E205" s="54"/>
      <c r="F205" s="54"/>
      <c r="G205" s="54"/>
      <c r="H205" s="54"/>
      <c r="I205" s="54"/>
      <c r="J205" s="54"/>
      <c r="K205" s="54"/>
      <c r="U205" s="54"/>
      <c r="V205" s="54"/>
      <c r="W205" s="54"/>
      <c r="X205" s="54"/>
      <c r="Y205" s="54"/>
      <c r="Z205" s="54"/>
      <c r="AA205" s="54"/>
    </row>
    <row r="206" spans="5:27" x14ac:dyDescent="0.25">
      <c r="E206" s="54"/>
      <c r="F206" s="54"/>
      <c r="G206" s="54"/>
      <c r="H206" s="54"/>
      <c r="I206" s="54"/>
      <c r="J206" s="54"/>
      <c r="K206" s="54"/>
      <c r="U206" s="54"/>
      <c r="V206" s="54"/>
      <c r="W206" s="54"/>
      <c r="X206" s="54"/>
      <c r="Y206" s="54"/>
      <c r="Z206" s="54"/>
      <c r="AA206" s="54"/>
    </row>
    <row r="207" spans="5:27" x14ac:dyDescent="0.25">
      <c r="E207" s="54"/>
      <c r="F207" s="54"/>
      <c r="G207" s="54"/>
      <c r="H207" s="54"/>
      <c r="I207" s="54"/>
      <c r="J207" s="54"/>
      <c r="K207" s="54"/>
      <c r="U207" s="54"/>
      <c r="V207" s="54"/>
      <c r="W207" s="54"/>
      <c r="X207" s="54"/>
      <c r="Y207" s="54"/>
      <c r="Z207" s="54"/>
      <c r="AA207" s="54"/>
    </row>
    <row r="208" spans="5:27" x14ac:dyDescent="0.25">
      <c r="E208" s="54"/>
      <c r="F208" s="54"/>
      <c r="G208" s="54"/>
      <c r="H208" s="54"/>
      <c r="I208" s="54"/>
      <c r="J208" s="54"/>
      <c r="K208" s="54"/>
      <c r="U208" s="54"/>
      <c r="V208" s="54"/>
      <c r="W208" s="54"/>
      <c r="X208" s="54"/>
      <c r="Y208" s="54"/>
      <c r="Z208" s="54"/>
      <c r="AA208" s="54"/>
    </row>
    <row r="209" spans="5:27" x14ac:dyDescent="0.25">
      <c r="E209" s="54"/>
      <c r="F209" s="54"/>
      <c r="G209" s="54"/>
      <c r="H209" s="54"/>
      <c r="I209" s="54"/>
      <c r="J209" s="54"/>
      <c r="K209" s="54"/>
      <c r="U209" s="54"/>
      <c r="V209" s="54"/>
      <c r="W209" s="54"/>
      <c r="X209" s="54"/>
      <c r="Y209" s="54"/>
      <c r="Z209" s="54"/>
      <c r="AA209" s="54"/>
    </row>
    <row r="210" spans="5:27" x14ac:dyDescent="0.25">
      <c r="E210" s="54"/>
      <c r="F210" s="54"/>
      <c r="G210" s="54"/>
      <c r="H210" s="54"/>
      <c r="I210" s="54"/>
      <c r="J210" s="54"/>
      <c r="K210" s="54"/>
      <c r="U210" s="54"/>
      <c r="V210" s="54"/>
      <c r="W210" s="54"/>
      <c r="X210" s="54"/>
      <c r="Y210" s="54"/>
      <c r="Z210" s="54"/>
      <c r="AA210" s="54"/>
    </row>
    <row r="211" spans="5:27" x14ac:dyDescent="0.25">
      <c r="E211" s="54"/>
      <c r="F211" s="54"/>
      <c r="G211" s="54"/>
      <c r="H211" s="54"/>
      <c r="I211" s="54"/>
      <c r="J211" s="54"/>
      <c r="K211" s="54"/>
      <c r="U211" s="54"/>
      <c r="V211" s="54"/>
      <c r="W211" s="54"/>
      <c r="X211" s="54"/>
      <c r="Y211" s="54"/>
      <c r="Z211" s="54"/>
      <c r="AA211" s="54"/>
    </row>
    <row r="212" spans="5:27" x14ac:dyDescent="0.25">
      <c r="E212" s="54"/>
      <c r="F212" s="54"/>
      <c r="G212" s="54"/>
      <c r="H212" s="54"/>
      <c r="I212" s="54"/>
      <c r="J212" s="54"/>
      <c r="K212" s="54"/>
      <c r="U212" s="54"/>
      <c r="V212" s="54"/>
      <c r="W212" s="54"/>
      <c r="X212" s="54"/>
      <c r="Y212" s="54"/>
      <c r="Z212" s="54"/>
      <c r="AA212" s="54"/>
    </row>
    <row r="213" spans="5:27" x14ac:dyDescent="0.25">
      <c r="E213" s="54"/>
      <c r="F213" s="54"/>
      <c r="G213" s="54"/>
      <c r="H213" s="54"/>
      <c r="I213" s="54"/>
      <c r="J213" s="54"/>
      <c r="K213" s="54"/>
      <c r="U213" s="54"/>
      <c r="V213" s="54"/>
      <c r="W213" s="54"/>
      <c r="X213" s="54"/>
      <c r="Y213" s="54"/>
      <c r="Z213" s="54"/>
      <c r="AA213" s="54"/>
    </row>
    <row r="214" spans="5:27" x14ac:dyDescent="0.25">
      <c r="E214" s="54"/>
      <c r="F214" s="54"/>
      <c r="G214" s="54"/>
      <c r="H214" s="54"/>
      <c r="I214" s="54"/>
      <c r="J214" s="54"/>
      <c r="K214" s="54"/>
      <c r="U214" s="54"/>
      <c r="V214" s="54"/>
      <c r="W214" s="54"/>
      <c r="X214" s="54"/>
      <c r="Y214" s="54"/>
      <c r="Z214" s="54"/>
      <c r="AA214" s="54"/>
    </row>
    <row r="215" spans="5:27" x14ac:dyDescent="0.25">
      <c r="E215" s="54"/>
      <c r="F215" s="54"/>
      <c r="G215" s="54"/>
      <c r="H215" s="54"/>
      <c r="I215" s="54"/>
      <c r="J215" s="54"/>
      <c r="K215" s="54"/>
      <c r="U215" s="54"/>
      <c r="V215" s="54"/>
      <c r="W215" s="54"/>
      <c r="X215" s="54"/>
      <c r="Y215" s="54"/>
      <c r="Z215" s="54"/>
      <c r="AA215" s="54"/>
    </row>
    <row r="216" spans="5:27" x14ac:dyDescent="0.25">
      <c r="E216" s="54"/>
      <c r="F216" s="54"/>
      <c r="G216" s="54"/>
      <c r="H216" s="54"/>
      <c r="I216" s="54"/>
      <c r="J216" s="54"/>
      <c r="K216" s="54"/>
      <c r="U216" s="54"/>
      <c r="V216" s="54"/>
      <c r="W216" s="54"/>
      <c r="X216" s="54"/>
      <c r="Y216" s="54"/>
      <c r="Z216" s="54"/>
      <c r="AA216" s="54"/>
    </row>
    <row r="217" spans="5:27" x14ac:dyDescent="0.25">
      <c r="E217" s="54"/>
      <c r="F217" s="54"/>
      <c r="G217" s="54"/>
      <c r="H217" s="54"/>
      <c r="I217" s="54"/>
      <c r="J217" s="54"/>
      <c r="K217" s="54"/>
      <c r="U217" s="54"/>
      <c r="V217" s="54"/>
      <c r="W217" s="54"/>
      <c r="X217" s="54"/>
      <c r="Y217" s="54"/>
      <c r="Z217" s="54"/>
      <c r="AA217" s="54"/>
    </row>
    <row r="218" spans="5:27" x14ac:dyDescent="0.25">
      <c r="E218" s="54"/>
      <c r="F218" s="54"/>
      <c r="G218" s="54"/>
      <c r="H218" s="54"/>
      <c r="I218" s="54"/>
      <c r="J218" s="54"/>
      <c r="K218" s="54"/>
      <c r="U218" s="54"/>
      <c r="V218" s="54"/>
      <c r="W218" s="54"/>
      <c r="X218" s="54"/>
      <c r="Y218" s="54"/>
      <c r="Z218" s="54"/>
      <c r="AA218" s="54"/>
    </row>
    <row r="219" spans="5:27" x14ac:dyDescent="0.25">
      <c r="E219" s="54"/>
      <c r="F219" s="54"/>
      <c r="G219" s="54"/>
      <c r="H219" s="54"/>
      <c r="I219" s="54"/>
      <c r="J219" s="54"/>
      <c r="K219" s="54"/>
      <c r="U219" s="54"/>
      <c r="V219" s="54"/>
      <c r="W219" s="54"/>
      <c r="X219" s="54"/>
      <c r="Y219" s="54"/>
      <c r="Z219" s="54"/>
      <c r="AA219" s="54"/>
    </row>
    <row r="220" spans="5:27" x14ac:dyDescent="0.25">
      <c r="E220" s="54"/>
      <c r="F220" s="54"/>
      <c r="G220" s="54"/>
      <c r="H220" s="54"/>
      <c r="I220" s="54"/>
      <c r="J220" s="54"/>
      <c r="K220" s="54"/>
      <c r="U220" s="54"/>
      <c r="V220" s="54"/>
      <c r="W220" s="54"/>
      <c r="X220" s="54"/>
      <c r="Y220" s="54"/>
      <c r="Z220" s="54"/>
      <c r="AA220" s="54"/>
    </row>
    <row r="221" spans="5:27" x14ac:dyDescent="0.25">
      <c r="E221" s="54"/>
      <c r="F221" s="54"/>
      <c r="G221" s="54"/>
      <c r="H221" s="54"/>
      <c r="I221" s="54"/>
      <c r="J221" s="54"/>
      <c r="K221" s="54"/>
      <c r="U221" s="54"/>
      <c r="V221" s="54"/>
      <c r="W221" s="54"/>
      <c r="X221" s="54"/>
      <c r="Y221" s="54"/>
      <c r="Z221" s="54"/>
      <c r="AA221" s="54"/>
    </row>
    <row r="222" spans="5:27" x14ac:dyDescent="0.25">
      <c r="E222" s="54"/>
      <c r="F222" s="54"/>
      <c r="G222" s="54"/>
      <c r="H222" s="54"/>
      <c r="I222" s="54"/>
      <c r="J222" s="54"/>
      <c r="K222" s="54"/>
      <c r="U222" s="54"/>
      <c r="V222" s="54"/>
      <c r="W222" s="54"/>
      <c r="X222" s="54"/>
      <c r="Y222" s="54"/>
      <c r="Z222" s="54"/>
      <c r="AA222" s="54"/>
    </row>
    <row r="223" spans="5:27" x14ac:dyDescent="0.25">
      <c r="E223" s="54"/>
      <c r="F223" s="54"/>
      <c r="G223" s="54"/>
      <c r="H223" s="54"/>
      <c r="I223" s="54"/>
      <c r="J223" s="54"/>
      <c r="K223" s="54"/>
      <c r="U223" s="54"/>
      <c r="V223" s="54"/>
      <c r="W223" s="54"/>
      <c r="X223" s="54"/>
      <c r="Y223" s="54"/>
      <c r="Z223" s="54"/>
      <c r="AA223" s="54"/>
    </row>
    <row r="224" spans="5:27" x14ac:dyDescent="0.25">
      <c r="E224" s="54"/>
      <c r="F224" s="54"/>
      <c r="G224" s="54"/>
      <c r="H224" s="54"/>
      <c r="I224" s="54"/>
      <c r="J224" s="54"/>
      <c r="K224" s="54"/>
      <c r="U224" s="54"/>
      <c r="V224" s="54"/>
      <c r="W224" s="54"/>
      <c r="X224" s="54"/>
      <c r="Y224" s="54"/>
      <c r="Z224" s="54"/>
      <c r="AA224" s="54"/>
    </row>
    <row r="225" spans="5:27" x14ac:dyDescent="0.25">
      <c r="E225" s="54"/>
      <c r="F225" s="54"/>
      <c r="G225" s="54"/>
      <c r="H225" s="54"/>
      <c r="I225" s="54"/>
      <c r="J225" s="54"/>
      <c r="K225" s="54"/>
      <c r="U225" s="54"/>
      <c r="V225" s="54"/>
      <c r="W225" s="54"/>
      <c r="X225" s="54"/>
      <c r="Y225" s="54"/>
      <c r="Z225" s="54"/>
      <c r="AA225" s="54"/>
    </row>
    <row r="226" spans="5:27" x14ac:dyDescent="0.25">
      <c r="E226" s="54"/>
      <c r="F226" s="54"/>
      <c r="G226" s="54"/>
      <c r="H226" s="54"/>
      <c r="I226" s="54"/>
      <c r="J226" s="54"/>
      <c r="K226" s="54"/>
      <c r="U226" s="54"/>
      <c r="V226" s="54"/>
      <c r="W226" s="54"/>
      <c r="X226" s="54"/>
      <c r="Y226" s="54"/>
      <c r="Z226" s="54"/>
      <c r="AA226" s="54"/>
    </row>
    <row r="227" spans="5:27" x14ac:dyDescent="0.25">
      <c r="E227" s="54"/>
      <c r="F227" s="54"/>
      <c r="G227" s="54"/>
      <c r="H227" s="54"/>
      <c r="I227" s="54"/>
      <c r="J227" s="54"/>
      <c r="K227" s="54"/>
      <c r="U227" s="54"/>
      <c r="V227" s="54"/>
      <c r="W227" s="54"/>
      <c r="X227" s="54"/>
      <c r="Y227" s="54"/>
      <c r="Z227" s="54"/>
      <c r="AA227" s="54"/>
    </row>
    <row r="228" spans="5:27" x14ac:dyDescent="0.25">
      <c r="E228" s="54"/>
      <c r="F228" s="54"/>
      <c r="G228" s="54"/>
      <c r="H228" s="54"/>
      <c r="I228" s="54"/>
      <c r="J228" s="54"/>
      <c r="K228" s="54"/>
      <c r="U228" s="54"/>
      <c r="V228" s="54"/>
      <c r="W228" s="54"/>
      <c r="X228" s="54"/>
      <c r="Y228" s="54"/>
      <c r="Z228" s="54"/>
      <c r="AA228" s="54"/>
    </row>
    <row r="229" spans="5:27" x14ac:dyDescent="0.25">
      <c r="E229" s="54"/>
      <c r="F229" s="54"/>
      <c r="G229" s="54"/>
      <c r="H229" s="54"/>
      <c r="I229" s="54"/>
      <c r="J229" s="54"/>
      <c r="K229" s="54"/>
      <c r="U229" s="54"/>
      <c r="V229" s="54"/>
      <c r="W229" s="54"/>
      <c r="X229" s="54"/>
      <c r="Y229" s="54"/>
      <c r="Z229" s="54"/>
      <c r="AA229" s="54"/>
    </row>
    <row r="230" spans="5:27" x14ac:dyDescent="0.25">
      <c r="E230" s="54"/>
      <c r="F230" s="54"/>
      <c r="G230" s="54"/>
      <c r="H230" s="54"/>
      <c r="I230" s="54"/>
      <c r="J230" s="54"/>
      <c r="K230" s="54"/>
      <c r="U230" s="54"/>
      <c r="V230" s="54"/>
      <c r="W230" s="54"/>
      <c r="X230" s="54"/>
      <c r="Y230" s="54"/>
      <c r="Z230" s="54"/>
      <c r="AA230" s="54"/>
    </row>
    <row r="231" spans="5:27" x14ac:dyDescent="0.25">
      <c r="E231" s="54"/>
      <c r="F231" s="54"/>
      <c r="G231" s="54"/>
      <c r="H231" s="54"/>
      <c r="I231" s="54"/>
      <c r="J231" s="54"/>
      <c r="K231" s="54"/>
      <c r="U231" s="54"/>
      <c r="V231" s="54"/>
      <c r="W231" s="54"/>
      <c r="X231" s="54"/>
      <c r="Y231" s="54"/>
      <c r="Z231" s="54"/>
      <c r="AA231" s="54"/>
    </row>
    <row r="232" spans="5:27" x14ac:dyDescent="0.25">
      <c r="E232" s="54"/>
      <c r="F232" s="54"/>
      <c r="G232" s="54"/>
      <c r="H232" s="54"/>
      <c r="I232" s="54"/>
      <c r="J232" s="54"/>
      <c r="K232" s="54"/>
      <c r="U232" s="54"/>
      <c r="V232" s="54"/>
      <c r="W232" s="54"/>
      <c r="X232" s="54"/>
      <c r="Y232" s="54"/>
      <c r="Z232" s="54"/>
      <c r="AA232" s="54"/>
    </row>
    <row r="233" spans="5:27" x14ac:dyDescent="0.25">
      <c r="E233" s="54"/>
      <c r="F233" s="54"/>
      <c r="G233" s="54"/>
      <c r="H233" s="54"/>
      <c r="I233" s="54"/>
      <c r="J233" s="54"/>
      <c r="K233" s="54"/>
      <c r="U233" s="54"/>
      <c r="V233" s="54"/>
      <c r="W233" s="54"/>
      <c r="X233" s="54"/>
      <c r="Y233" s="54"/>
      <c r="Z233" s="54"/>
      <c r="AA233" s="54"/>
    </row>
    <row r="234" spans="5:27" x14ac:dyDescent="0.25">
      <c r="E234" s="54"/>
      <c r="F234" s="54"/>
      <c r="G234" s="54"/>
      <c r="H234" s="54"/>
      <c r="I234" s="54"/>
      <c r="J234" s="54"/>
      <c r="K234" s="54"/>
      <c r="U234" s="54"/>
      <c r="V234" s="54"/>
      <c r="W234" s="54"/>
      <c r="X234" s="54"/>
      <c r="Y234" s="54"/>
      <c r="Z234" s="54"/>
      <c r="AA234" s="54"/>
    </row>
    <row r="235" spans="5:27" x14ac:dyDescent="0.25">
      <c r="E235" s="54"/>
      <c r="F235" s="54"/>
      <c r="G235" s="54"/>
      <c r="H235" s="54"/>
      <c r="I235" s="54"/>
      <c r="J235" s="54"/>
      <c r="K235" s="54"/>
      <c r="U235" s="54"/>
      <c r="V235" s="54"/>
      <c r="W235" s="54"/>
      <c r="X235" s="54"/>
      <c r="Y235" s="54"/>
      <c r="Z235" s="54"/>
      <c r="AA235" s="54"/>
    </row>
    <row r="236" spans="5:27" x14ac:dyDescent="0.25">
      <c r="E236" s="54"/>
      <c r="F236" s="54"/>
      <c r="G236" s="54"/>
      <c r="H236" s="54"/>
      <c r="I236" s="54"/>
      <c r="J236" s="54"/>
      <c r="K236" s="54"/>
      <c r="U236" s="54"/>
      <c r="V236" s="54"/>
      <c r="W236" s="54"/>
      <c r="X236" s="54"/>
      <c r="Y236" s="54"/>
      <c r="Z236" s="54"/>
      <c r="AA236" s="54"/>
    </row>
    <row r="237" spans="5:27" x14ac:dyDescent="0.25">
      <c r="E237" s="54"/>
      <c r="F237" s="54"/>
      <c r="G237" s="54"/>
      <c r="H237" s="54"/>
      <c r="I237" s="54"/>
      <c r="J237" s="54"/>
      <c r="K237" s="54"/>
      <c r="U237" s="54"/>
      <c r="V237" s="54"/>
      <c r="W237" s="54"/>
      <c r="X237" s="54"/>
      <c r="Y237" s="54"/>
      <c r="Z237" s="54"/>
      <c r="AA237" s="54"/>
    </row>
    <row r="238" spans="5:27" x14ac:dyDescent="0.25">
      <c r="E238" s="54"/>
      <c r="F238" s="54"/>
      <c r="G238" s="54"/>
      <c r="H238" s="54"/>
      <c r="I238" s="54"/>
      <c r="J238" s="54"/>
      <c r="K238" s="54"/>
      <c r="U238" s="54"/>
      <c r="V238" s="54"/>
      <c r="W238" s="54"/>
      <c r="X238" s="54"/>
      <c r="Y238" s="54"/>
      <c r="Z238" s="54"/>
      <c r="AA238" s="54"/>
    </row>
    <row r="239" spans="5:27" x14ac:dyDescent="0.25">
      <c r="E239" s="54"/>
      <c r="F239" s="54"/>
      <c r="G239" s="54"/>
      <c r="H239" s="54"/>
      <c r="I239" s="54"/>
      <c r="J239" s="54"/>
      <c r="K239" s="54"/>
      <c r="U239" s="54"/>
      <c r="V239" s="54"/>
      <c r="W239" s="54"/>
      <c r="X239" s="54"/>
      <c r="Y239" s="54"/>
      <c r="Z239" s="54"/>
      <c r="AA239" s="54"/>
    </row>
    <row r="240" spans="5:27" x14ac:dyDescent="0.25">
      <c r="E240" s="54"/>
      <c r="F240" s="54"/>
      <c r="G240" s="54"/>
      <c r="H240" s="54"/>
      <c r="I240" s="54"/>
      <c r="J240" s="54"/>
      <c r="K240" s="54"/>
      <c r="U240" s="54"/>
      <c r="V240" s="54"/>
      <c r="W240" s="54"/>
      <c r="X240" s="54"/>
      <c r="Y240" s="54"/>
      <c r="Z240" s="54"/>
      <c r="AA240" s="54"/>
    </row>
    <row r="241" spans="5:27" x14ac:dyDescent="0.25">
      <c r="E241" s="54"/>
      <c r="F241" s="54"/>
      <c r="G241" s="54"/>
      <c r="H241" s="54"/>
      <c r="I241" s="54"/>
      <c r="J241" s="54"/>
      <c r="K241" s="54"/>
      <c r="U241" s="54"/>
      <c r="V241" s="54"/>
      <c r="W241" s="54"/>
      <c r="X241" s="54"/>
      <c r="Y241" s="54"/>
      <c r="Z241" s="54"/>
      <c r="AA241" s="54"/>
    </row>
    <row r="242" spans="5:27" x14ac:dyDescent="0.25">
      <c r="E242" s="54"/>
      <c r="F242" s="54"/>
      <c r="G242" s="54"/>
      <c r="H242" s="54"/>
      <c r="I242" s="54"/>
      <c r="J242" s="54"/>
      <c r="K242" s="54"/>
      <c r="U242" s="54"/>
      <c r="V242" s="54"/>
      <c r="W242" s="54"/>
      <c r="X242" s="54"/>
      <c r="Y242" s="54"/>
      <c r="Z242" s="54"/>
      <c r="AA242" s="54"/>
    </row>
    <row r="243" spans="5:27" x14ac:dyDescent="0.25">
      <c r="E243" s="54"/>
      <c r="F243" s="54"/>
      <c r="G243" s="54"/>
      <c r="H243" s="54"/>
      <c r="I243" s="54"/>
      <c r="J243" s="54"/>
      <c r="K243" s="54"/>
      <c r="U243" s="54"/>
      <c r="V243" s="54"/>
      <c r="W243" s="54"/>
      <c r="X243" s="54"/>
      <c r="Y243" s="54"/>
      <c r="Z243" s="54"/>
      <c r="AA243" s="54"/>
    </row>
    <row r="244" spans="5:27" x14ac:dyDescent="0.25">
      <c r="E244" s="54"/>
      <c r="F244" s="54"/>
      <c r="G244" s="54"/>
      <c r="H244" s="54"/>
      <c r="I244" s="54"/>
      <c r="J244" s="54"/>
      <c r="K244" s="54"/>
      <c r="U244" s="54"/>
      <c r="V244" s="54"/>
      <c r="W244" s="54"/>
      <c r="X244" s="54"/>
      <c r="Y244" s="54"/>
      <c r="Z244" s="54"/>
      <c r="AA244" s="54"/>
    </row>
    <row r="245" spans="5:27" x14ac:dyDescent="0.25">
      <c r="E245" s="54"/>
      <c r="F245" s="54"/>
      <c r="G245" s="54"/>
      <c r="H245" s="54"/>
      <c r="I245" s="54"/>
      <c r="J245" s="54"/>
      <c r="K245" s="54"/>
      <c r="U245" s="54"/>
      <c r="V245" s="54"/>
      <c r="W245" s="54"/>
      <c r="X245" s="54"/>
      <c r="Y245" s="54"/>
      <c r="Z245" s="54"/>
      <c r="AA245" s="54"/>
    </row>
    <row r="246" spans="5:27" x14ac:dyDescent="0.25">
      <c r="E246" s="54"/>
      <c r="F246" s="54"/>
      <c r="G246" s="54"/>
      <c r="H246" s="54"/>
      <c r="I246" s="54"/>
      <c r="J246" s="54"/>
      <c r="K246" s="54"/>
      <c r="U246" s="54"/>
      <c r="V246" s="54"/>
      <c r="W246" s="54"/>
      <c r="X246" s="54"/>
      <c r="Y246" s="54"/>
      <c r="Z246" s="54"/>
      <c r="AA246" s="54"/>
    </row>
    <row r="247" spans="5:27" x14ac:dyDescent="0.25">
      <c r="E247" s="54"/>
      <c r="F247" s="54"/>
      <c r="G247" s="54"/>
      <c r="H247" s="54"/>
      <c r="I247" s="54"/>
      <c r="J247" s="54"/>
      <c r="K247" s="54"/>
      <c r="U247" s="54"/>
      <c r="V247" s="54"/>
      <c r="W247" s="54"/>
      <c r="X247" s="54"/>
      <c r="Y247" s="54"/>
      <c r="Z247" s="54"/>
      <c r="AA247" s="54"/>
    </row>
    <row r="248" spans="5:27" x14ac:dyDescent="0.25">
      <c r="E248" s="54"/>
      <c r="F248" s="54"/>
      <c r="G248" s="54"/>
      <c r="H248" s="54"/>
      <c r="I248" s="54"/>
      <c r="J248" s="54"/>
      <c r="K248" s="54"/>
      <c r="U248" s="54"/>
      <c r="V248" s="54"/>
      <c r="W248" s="54"/>
      <c r="X248" s="54"/>
      <c r="Y248" s="54"/>
      <c r="Z248" s="54"/>
      <c r="AA248" s="54"/>
    </row>
    <row r="249" spans="5:27" x14ac:dyDescent="0.25">
      <c r="E249" s="54"/>
      <c r="F249" s="54"/>
      <c r="G249" s="54"/>
      <c r="H249" s="54"/>
      <c r="I249" s="54"/>
      <c r="J249" s="54"/>
      <c r="K249" s="54"/>
      <c r="U249" s="54"/>
      <c r="V249" s="54"/>
      <c r="W249" s="54"/>
      <c r="X249" s="54"/>
      <c r="Y249" s="54"/>
      <c r="Z249" s="54"/>
      <c r="AA249" s="54"/>
    </row>
    <row r="250" spans="5:27" x14ac:dyDescent="0.25">
      <c r="E250" s="54"/>
      <c r="F250" s="54"/>
      <c r="G250" s="54"/>
      <c r="H250" s="54"/>
      <c r="I250" s="54"/>
      <c r="J250" s="54"/>
      <c r="K250" s="54"/>
      <c r="U250" s="54"/>
      <c r="V250" s="54"/>
      <c r="W250" s="54"/>
      <c r="X250" s="54"/>
      <c r="Y250" s="54"/>
      <c r="Z250" s="54"/>
      <c r="AA250" s="54"/>
    </row>
    <row r="251" spans="5:27" x14ac:dyDescent="0.25">
      <c r="E251" s="54"/>
      <c r="F251" s="54"/>
      <c r="G251" s="54"/>
      <c r="H251" s="54"/>
      <c r="I251" s="54"/>
      <c r="J251" s="54"/>
      <c r="K251" s="54"/>
      <c r="U251" s="54"/>
      <c r="V251" s="54"/>
      <c r="W251" s="54"/>
      <c r="X251" s="54"/>
      <c r="Y251" s="54"/>
      <c r="Z251" s="54"/>
      <c r="AA251" s="54"/>
    </row>
    <row r="252" spans="5:27" x14ac:dyDescent="0.25">
      <c r="E252" s="54"/>
      <c r="F252" s="54"/>
      <c r="G252" s="54"/>
      <c r="H252" s="54"/>
      <c r="I252" s="54"/>
      <c r="J252" s="54"/>
      <c r="K252" s="54"/>
      <c r="U252" s="54"/>
      <c r="V252" s="54"/>
      <c r="W252" s="54"/>
      <c r="X252" s="54"/>
      <c r="Y252" s="54"/>
      <c r="Z252" s="54"/>
      <c r="AA252" s="54"/>
    </row>
    <row r="253" spans="5:27" x14ac:dyDescent="0.25">
      <c r="E253" s="54"/>
      <c r="F253" s="54"/>
      <c r="G253" s="54"/>
      <c r="H253" s="54"/>
      <c r="I253" s="54"/>
      <c r="J253" s="54"/>
      <c r="K253" s="54"/>
      <c r="U253" s="54"/>
      <c r="V253" s="54"/>
      <c r="W253" s="54"/>
      <c r="X253" s="54"/>
      <c r="Y253" s="54"/>
      <c r="Z253" s="54"/>
      <c r="AA253" s="54"/>
    </row>
    <row r="254" spans="5:27" x14ac:dyDescent="0.25">
      <c r="E254" s="54"/>
      <c r="F254" s="54"/>
      <c r="G254" s="54"/>
      <c r="H254" s="54"/>
      <c r="I254" s="54"/>
      <c r="J254" s="54"/>
      <c r="K254" s="54"/>
      <c r="U254" s="54"/>
      <c r="V254" s="54"/>
      <c r="W254" s="54"/>
      <c r="X254" s="54"/>
      <c r="Y254" s="54"/>
      <c r="Z254" s="54"/>
      <c r="AA254" s="54"/>
    </row>
    <row r="255" spans="5:27" x14ac:dyDescent="0.25">
      <c r="E255" s="54"/>
      <c r="F255" s="54"/>
      <c r="G255" s="54"/>
      <c r="H255" s="54"/>
      <c r="I255" s="54"/>
      <c r="J255" s="54"/>
      <c r="K255" s="54"/>
      <c r="U255" s="54"/>
      <c r="V255" s="54"/>
      <c r="W255" s="54"/>
      <c r="X255" s="54"/>
      <c r="Y255" s="54"/>
      <c r="Z255" s="54"/>
      <c r="AA255" s="54"/>
    </row>
    <row r="256" spans="5:27" x14ac:dyDescent="0.25">
      <c r="E256" s="54"/>
      <c r="F256" s="54"/>
      <c r="G256" s="54"/>
      <c r="H256" s="54"/>
      <c r="I256" s="54"/>
      <c r="J256" s="54"/>
      <c r="K256" s="54"/>
      <c r="U256" s="54"/>
      <c r="V256" s="54"/>
      <c r="W256" s="54"/>
      <c r="X256" s="54"/>
      <c r="Y256" s="54"/>
      <c r="Z256" s="54"/>
      <c r="AA256" s="54"/>
    </row>
    <row r="257" spans="5:27" x14ac:dyDescent="0.25">
      <c r="E257" s="54"/>
      <c r="F257" s="54"/>
      <c r="G257" s="54"/>
      <c r="H257" s="54"/>
      <c r="I257" s="54"/>
      <c r="J257" s="54"/>
      <c r="K257" s="54"/>
      <c r="U257" s="54"/>
      <c r="V257" s="54"/>
      <c r="W257" s="54"/>
      <c r="X257" s="54"/>
      <c r="Y257" s="54"/>
      <c r="Z257" s="54"/>
      <c r="AA257" s="54"/>
    </row>
    <row r="258" spans="5:27" x14ac:dyDescent="0.25">
      <c r="E258" s="54"/>
      <c r="F258" s="54"/>
      <c r="G258" s="54"/>
      <c r="H258" s="54"/>
      <c r="I258" s="54"/>
      <c r="J258" s="54"/>
      <c r="K258" s="54"/>
      <c r="U258" s="54"/>
      <c r="V258" s="54"/>
      <c r="W258" s="54"/>
      <c r="X258" s="54"/>
      <c r="Y258" s="54"/>
      <c r="Z258" s="54"/>
      <c r="AA258" s="54"/>
    </row>
    <row r="259" spans="5:27" x14ac:dyDescent="0.25">
      <c r="E259" s="54"/>
      <c r="F259" s="54"/>
      <c r="G259" s="54"/>
      <c r="H259" s="54"/>
      <c r="I259" s="54"/>
      <c r="J259" s="54"/>
      <c r="K259" s="54"/>
      <c r="U259" s="54"/>
      <c r="V259" s="54"/>
      <c r="W259" s="54"/>
      <c r="X259" s="54"/>
      <c r="Y259" s="54"/>
      <c r="Z259" s="54"/>
      <c r="AA259" s="54"/>
    </row>
    <row r="260" spans="5:27" x14ac:dyDescent="0.25">
      <c r="E260" s="54"/>
      <c r="F260" s="54"/>
      <c r="G260" s="54"/>
      <c r="H260" s="54"/>
      <c r="I260" s="54"/>
      <c r="J260" s="54"/>
      <c r="K260" s="54"/>
      <c r="U260" s="54"/>
      <c r="V260" s="54"/>
      <c r="W260" s="54"/>
      <c r="X260" s="54"/>
      <c r="Y260" s="54"/>
      <c r="Z260" s="54"/>
      <c r="AA260" s="54"/>
    </row>
    <row r="261" spans="5:27" x14ac:dyDescent="0.25">
      <c r="E261" s="54"/>
      <c r="F261" s="54"/>
      <c r="G261" s="54"/>
      <c r="H261" s="54"/>
      <c r="I261" s="54"/>
      <c r="J261" s="54"/>
      <c r="K261" s="54"/>
      <c r="U261" s="54"/>
      <c r="V261" s="54"/>
      <c r="W261" s="54"/>
      <c r="X261" s="54"/>
      <c r="Y261" s="54"/>
      <c r="Z261" s="54"/>
      <c r="AA261" s="54"/>
    </row>
    <row r="262" spans="5:27" x14ac:dyDescent="0.25">
      <c r="E262" s="54"/>
      <c r="F262" s="54"/>
      <c r="G262" s="54"/>
      <c r="H262" s="54"/>
      <c r="I262" s="54"/>
      <c r="J262" s="54"/>
      <c r="K262" s="54"/>
      <c r="U262" s="54"/>
      <c r="V262" s="54"/>
      <c r="W262" s="54"/>
      <c r="X262" s="54"/>
      <c r="Y262" s="54"/>
      <c r="Z262" s="54"/>
      <c r="AA262" s="54"/>
    </row>
    <row r="263" spans="5:27" x14ac:dyDescent="0.25">
      <c r="E263" s="54"/>
      <c r="F263" s="54"/>
      <c r="G263" s="54"/>
      <c r="H263" s="54"/>
      <c r="I263" s="54"/>
      <c r="J263" s="54"/>
      <c r="K263" s="54"/>
      <c r="U263" s="54"/>
      <c r="V263" s="54"/>
      <c r="W263" s="54"/>
      <c r="X263" s="54"/>
      <c r="Y263" s="54"/>
      <c r="Z263" s="54"/>
      <c r="AA263" s="54"/>
    </row>
    <row r="264" spans="5:27" x14ac:dyDescent="0.25">
      <c r="E264" s="54"/>
      <c r="F264" s="54"/>
      <c r="G264" s="54"/>
      <c r="H264" s="54"/>
      <c r="I264" s="54"/>
      <c r="J264" s="54"/>
      <c r="K264" s="54"/>
      <c r="U264" s="54"/>
      <c r="V264" s="54"/>
      <c r="W264" s="54"/>
      <c r="X264" s="54"/>
      <c r="Y264" s="54"/>
      <c r="Z264" s="54"/>
      <c r="AA264" s="54"/>
    </row>
    <row r="265" spans="5:27" x14ac:dyDescent="0.25">
      <c r="E265" s="54"/>
      <c r="F265" s="54"/>
      <c r="G265" s="54"/>
      <c r="H265" s="54"/>
      <c r="I265" s="54"/>
      <c r="J265" s="54"/>
      <c r="K265" s="54"/>
      <c r="U265" s="54"/>
      <c r="V265" s="54"/>
      <c r="W265" s="54"/>
      <c r="X265" s="54"/>
      <c r="Y265" s="54"/>
      <c r="Z265" s="54"/>
      <c r="AA265" s="54"/>
    </row>
    <row r="266" spans="5:27" x14ac:dyDescent="0.25">
      <c r="E266" s="54"/>
      <c r="F266" s="54"/>
      <c r="G266" s="54"/>
      <c r="H266" s="54"/>
      <c r="I266" s="54"/>
      <c r="J266" s="54"/>
      <c r="K266" s="54"/>
      <c r="U266" s="54"/>
      <c r="V266" s="54"/>
      <c r="W266" s="54"/>
      <c r="X266" s="54"/>
      <c r="Y266" s="54"/>
      <c r="Z266" s="54"/>
      <c r="AA266" s="54"/>
    </row>
    <row r="267" spans="5:27" x14ac:dyDescent="0.25">
      <c r="E267" s="54"/>
      <c r="F267" s="54"/>
      <c r="G267" s="54"/>
      <c r="H267" s="54"/>
      <c r="I267" s="54"/>
      <c r="J267" s="54"/>
      <c r="K267" s="54"/>
      <c r="U267" s="54"/>
      <c r="V267" s="54"/>
      <c r="W267" s="54"/>
      <c r="X267" s="54"/>
      <c r="Y267" s="54"/>
      <c r="Z267" s="54"/>
      <c r="AA267" s="54"/>
    </row>
    <row r="268" spans="5:27" x14ac:dyDescent="0.25">
      <c r="E268" s="54"/>
      <c r="F268" s="54"/>
      <c r="G268" s="54"/>
      <c r="H268" s="54"/>
      <c r="I268" s="54"/>
      <c r="J268" s="54"/>
      <c r="K268" s="54"/>
      <c r="U268" s="54"/>
      <c r="V268" s="54"/>
      <c r="W268" s="54"/>
      <c r="X268" s="54"/>
      <c r="Y268" s="54"/>
      <c r="Z268" s="54"/>
      <c r="AA268" s="54"/>
    </row>
    <row r="269" spans="5:27" x14ac:dyDescent="0.25">
      <c r="E269" s="54"/>
      <c r="F269" s="54"/>
      <c r="G269" s="54"/>
      <c r="H269" s="54"/>
      <c r="I269" s="54"/>
      <c r="J269" s="54"/>
      <c r="K269" s="54"/>
      <c r="U269" s="54"/>
      <c r="V269" s="54"/>
      <c r="W269" s="54"/>
      <c r="X269" s="54"/>
      <c r="Y269" s="54"/>
      <c r="Z269" s="54"/>
      <c r="AA269" s="54"/>
    </row>
    <row r="270" spans="5:27" x14ac:dyDescent="0.25">
      <c r="E270" s="54"/>
      <c r="F270" s="54"/>
      <c r="G270" s="54"/>
      <c r="H270" s="54"/>
      <c r="I270" s="54"/>
      <c r="J270" s="54"/>
      <c r="K270" s="54"/>
      <c r="U270" s="54"/>
      <c r="V270" s="54"/>
      <c r="W270" s="54"/>
      <c r="X270" s="54"/>
      <c r="Y270" s="54"/>
      <c r="Z270" s="54"/>
      <c r="AA270" s="54"/>
    </row>
    <row r="271" spans="5:27" x14ac:dyDescent="0.25">
      <c r="E271" s="54"/>
      <c r="F271" s="54"/>
      <c r="G271" s="54"/>
      <c r="H271" s="54"/>
      <c r="I271" s="54"/>
      <c r="J271" s="54"/>
      <c r="K271" s="54"/>
      <c r="U271" s="54"/>
      <c r="V271" s="54"/>
      <c r="W271" s="54"/>
      <c r="X271" s="54"/>
      <c r="Y271" s="54"/>
      <c r="Z271" s="54"/>
      <c r="AA271" s="54"/>
    </row>
    <row r="272" spans="5:27" x14ac:dyDescent="0.25">
      <c r="E272" s="54"/>
      <c r="F272" s="54"/>
      <c r="G272" s="54"/>
      <c r="H272" s="54"/>
      <c r="I272" s="54"/>
      <c r="J272" s="54"/>
      <c r="K272" s="54"/>
      <c r="U272" s="54"/>
      <c r="V272" s="54"/>
      <c r="W272" s="54"/>
      <c r="X272" s="54"/>
      <c r="Y272" s="54"/>
      <c r="Z272" s="54"/>
      <c r="AA272" s="54"/>
    </row>
    <row r="273" spans="5:27" x14ac:dyDescent="0.25">
      <c r="E273" s="54"/>
      <c r="F273" s="54"/>
      <c r="G273" s="54"/>
      <c r="H273" s="54"/>
      <c r="I273" s="54"/>
      <c r="J273" s="54"/>
      <c r="K273" s="54"/>
      <c r="U273" s="54"/>
      <c r="V273" s="54"/>
      <c r="W273" s="54"/>
      <c r="X273" s="54"/>
      <c r="Y273" s="54"/>
      <c r="Z273" s="54"/>
      <c r="AA273" s="54"/>
    </row>
    <row r="274" spans="5:27" x14ac:dyDescent="0.25">
      <c r="E274" s="54"/>
      <c r="F274" s="54"/>
      <c r="G274" s="54"/>
      <c r="H274" s="54"/>
      <c r="I274" s="54"/>
      <c r="J274" s="54"/>
      <c r="K274" s="54"/>
      <c r="U274" s="54"/>
      <c r="V274" s="54"/>
      <c r="W274" s="54"/>
      <c r="X274" s="54"/>
      <c r="Y274" s="54"/>
      <c r="Z274" s="54"/>
      <c r="AA274" s="54"/>
    </row>
    <row r="275" spans="5:27" x14ac:dyDescent="0.25">
      <c r="E275" s="54"/>
      <c r="F275" s="54"/>
      <c r="G275" s="54"/>
      <c r="H275" s="54"/>
      <c r="I275" s="54"/>
      <c r="J275" s="54"/>
      <c r="K275" s="54"/>
      <c r="U275" s="54"/>
      <c r="V275" s="54"/>
      <c r="W275" s="54"/>
      <c r="X275" s="54"/>
      <c r="Y275" s="54"/>
      <c r="Z275" s="54"/>
      <c r="AA275" s="54"/>
    </row>
    <row r="276" spans="5:27" x14ac:dyDescent="0.25">
      <c r="E276" s="54"/>
      <c r="F276" s="54"/>
      <c r="G276" s="54"/>
      <c r="H276" s="54"/>
      <c r="I276" s="54"/>
      <c r="J276" s="54"/>
      <c r="K276" s="54"/>
      <c r="U276" s="54"/>
      <c r="V276" s="54"/>
      <c r="W276" s="54"/>
      <c r="X276" s="54"/>
      <c r="Y276" s="54"/>
      <c r="Z276" s="54"/>
      <c r="AA276" s="54"/>
    </row>
    <row r="277" spans="5:27" x14ac:dyDescent="0.25">
      <c r="E277" s="54"/>
      <c r="F277" s="54"/>
      <c r="G277" s="54"/>
      <c r="H277" s="54"/>
      <c r="I277" s="54"/>
      <c r="J277" s="54"/>
      <c r="K277" s="54"/>
      <c r="U277" s="54"/>
      <c r="V277" s="54"/>
      <c r="W277" s="54"/>
      <c r="X277" s="54"/>
      <c r="Y277" s="54"/>
      <c r="Z277" s="54"/>
      <c r="AA277" s="54"/>
    </row>
    <row r="278" spans="5:27" x14ac:dyDescent="0.25">
      <c r="E278" s="54"/>
      <c r="F278" s="54"/>
      <c r="G278" s="54"/>
      <c r="H278" s="54"/>
      <c r="I278" s="54"/>
      <c r="J278" s="54"/>
      <c r="K278" s="54"/>
      <c r="U278" s="54"/>
      <c r="V278" s="54"/>
      <c r="W278" s="54"/>
      <c r="X278" s="54"/>
      <c r="Y278" s="54"/>
      <c r="Z278" s="54"/>
      <c r="AA278" s="54"/>
    </row>
    <row r="279" spans="5:27" x14ac:dyDescent="0.25">
      <c r="E279" s="54"/>
      <c r="F279" s="54"/>
      <c r="G279" s="54"/>
      <c r="H279" s="54"/>
      <c r="I279" s="54"/>
      <c r="J279" s="54"/>
      <c r="K279" s="54"/>
      <c r="U279" s="54"/>
      <c r="V279" s="54"/>
      <c r="W279" s="54"/>
      <c r="X279" s="54"/>
      <c r="Y279" s="54"/>
      <c r="Z279" s="54"/>
      <c r="AA279" s="54"/>
    </row>
    <row r="280" spans="5:27" x14ac:dyDescent="0.25">
      <c r="E280" s="54"/>
      <c r="F280" s="54"/>
      <c r="G280" s="54"/>
      <c r="H280" s="54"/>
      <c r="I280" s="54"/>
      <c r="J280" s="54"/>
      <c r="K280" s="54"/>
      <c r="U280" s="54"/>
      <c r="V280" s="54"/>
      <c r="W280" s="54"/>
      <c r="X280" s="54"/>
      <c r="Y280" s="54"/>
      <c r="Z280" s="54"/>
      <c r="AA280" s="54"/>
    </row>
    <row r="281" spans="5:27" x14ac:dyDescent="0.25">
      <c r="E281" s="54"/>
      <c r="F281" s="54"/>
      <c r="G281" s="54"/>
      <c r="H281" s="54"/>
      <c r="I281" s="54"/>
      <c r="J281" s="54"/>
      <c r="K281" s="54"/>
      <c r="U281" s="54"/>
      <c r="V281" s="54"/>
      <c r="W281" s="54"/>
      <c r="X281" s="54"/>
      <c r="Y281" s="54"/>
      <c r="Z281" s="54"/>
      <c r="AA281" s="54"/>
    </row>
    <row r="282" spans="5:27" x14ac:dyDescent="0.25">
      <c r="E282" s="54"/>
      <c r="F282" s="54"/>
      <c r="G282" s="54"/>
      <c r="H282" s="54"/>
      <c r="I282" s="54"/>
      <c r="J282" s="54"/>
      <c r="K282" s="54"/>
      <c r="U282" s="54"/>
      <c r="V282" s="54"/>
      <c r="W282" s="54"/>
      <c r="X282" s="54"/>
      <c r="Y282" s="54"/>
      <c r="Z282" s="54"/>
      <c r="AA282" s="54"/>
    </row>
    <row r="283" spans="5:27" x14ac:dyDescent="0.25">
      <c r="E283" s="54"/>
      <c r="F283" s="54"/>
      <c r="G283" s="54"/>
      <c r="H283" s="54"/>
      <c r="I283" s="54"/>
      <c r="J283" s="54"/>
      <c r="K283" s="54"/>
      <c r="U283" s="54"/>
      <c r="V283" s="54"/>
      <c r="W283" s="54"/>
      <c r="X283" s="54"/>
      <c r="Y283" s="54"/>
      <c r="Z283" s="54"/>
      <c r="AA283" s="54"/>
    </row>
    <row r="284" spans="5:27" x14ac:dyDescent="0.25">
      <c r="E284" s="54"/>
      <c r="F284" s="54"/>
      <c r="G284" s="54"/>
      <c r="H284" s="54"/>
      <c r="I284" s="54"/>
      <c r="J284" s="54"/>
      <c r="K284" s="54"/>
      <c r="U284" s="54"/>
      <c r="V284" s="54"/>
      <c r="W284" s="54"/>
      <c r="X284" s="54"/>
      <c r="Y284" s="54"/>
      <c r="Z284" s="54"/>
      <c r="AA284" s="54"/>
    </row>
    <row r="285" spans="5:27" x14ac:dyDescent="0.25">
      <c r="E285" s="54"/>
      <c r="F285" s="54"/>
      <c r="G285" s="54"/>
      <c r="H285" s="54"/>
      <c r="I285" s="54"/>
      <c r="J285" s="54"/>
      <c r="K285" s="54"/>
      <c r="U285" s="54"/>
      <c r="V285" s="54"/>
      <c r="W285" s="54"/>
      <c r="X285" s="54"/>
      <c r="Y285" s="54"/>
      <c r="Z285" s="54"/>
      <c r="AA285" s="54"/>
    </row>
    <row r="286" spans="5:27" x14ac:dyDescent="0.25">
      <c r="E286" s="54"/>
      <c r="F286" s="54"/>
      <c r="G286" s="54"/>
      <c r="H286" s="54"/>
      <c r="I286" s="54"/>
      <c r="J286" s="54"/>
      <c r="K286" s="54"/>
      <c r="U286" s="54"/>
      <c r="V286" s="54"/>
      <c r="W286" s="54"/>
      <c r="X286" s="54"/>
      <c r="Y286" s="54"/>
      <c r="Z286" s="54"/>
      <c r="AA286" s="54"/>
    </row>
    <row r="287" spans="5:27" x14ac:dyDescent="0.25">
      <c r="E287" s="54"/>
      <c r="F287" s="54"/>
      <c r="G287" s="54"/>
      <c r="H287" s="54"/>
      <c r="I287" s="54"/>
      <c r="J287" s="54"/>
      <c r="K287" s="54"/>
      <c r="U287" s="54"/>
      <c r="V287" s="54"/>
      <c r="W287" s="54"/>
      <c r="X287" s="54"/>
      <c r="Y287" s="54"/>
      <c r="Z287" s="54"/>
      <c r="AA287" s="54"/>
    </row>
    <row r="288" spans="5:27" x14ac:dyDescent="0.25">
      <c r="E288" s="54"/>
      <c r="F288" s="54"/>
      <c r="G288" s="54"/>
      <c r="H288" s="54"/>
      <c r="I288" s="54"/>
      <c r="J288" s="54"/>
      <c r="K288" s="54"/>
      <c r="U288" s="54"/>
      <c r="V288" s="54"/>
      <c r="W288" s="54"/>
      <c r="X288" s="54"/>
      <c r="Y288" s="54"/>
      <c r="Z288" s="54"/>
      <c r="AA288" s="54"/>
    </row>
    <row r="289" spans="5:27" x14ac:dyDescent="0.25">
      <c r="E289" s="54"/>
      <c r="F289" s="54"/>
      <c r="G289" s="54"/>
      <c r="H289" s="54"/>
      <c r="I289" s="54"/>
      <c r="J289" s="54"/>
      <c r="K289" s="54"/>
      <c r="U289" s="54"/>
      <c r="V289" s="54"/>
      <c r="W289" s="54"/>
      <c r="X289" s="54"/>
      <c r="Y289" s="54"/>
      <c r="Z289" s="54"/>
      <c r="AA289" s="54"/>
    </row>
    <row r="290" spans="5:27" x14ac:dyDescent="0.25">
      <c r="E290" s="54"/>
      <c r="F290" s="54"/>
      <c r="G290" s="54"/>
      <c r="H290" s="54"/>
      <c r="I290" s="54"/>
      <c r="J290" s="54"/>
      <c r="K290" s="54"/>
      <c r="U290" s="54"/>
      <c r="V290" s="54"/>
      <c r="W290" s="54"/>
      <c r="X290" s="54"/>
      <c r="Y290" s="54"/>
      <c r="Z290" s="54"/>
      <c r="AA290" s="54"/>
    </row>
    <row r="291" spans="5:27" x14ac:dyDescent="0.25">
      <c r="E291" s="54"/>
      <c r="F291" s="54"/>
      <c r="G291" s="54"/>
      <c r="H291" s="54"/>
      <c r="I291" s="54"/>
      <c r="J291" s="54"/>
      <c r="K291" s="54"/>
      <c r="U291" s="54"/>
      <c r="V291" s="54"/>
      <c r="W291" s="54"/>
      <c r="X291" s="54"/>
      <c r="Y291" s="54"/>
      <c r="Z291" s="54"/>
      <c r="AA291" s="54"/>
    </row>
    <row r="292" spans="5:27" x14ac:dyDescent="0.25">
      <c r="E292" s="54"/>
      <c r="F292" s="54"/>
      <c r="G292" s="54"/>
      <c r="H292" s="54"/>
      <c r="I292" s="54"/>
      <c r="J292" s="54"/>
      <c r="K292" s="54"/>
      <c r="U292" s="54"/>
      <c r="V292" s="54"/>
      <c r="W292" s="54"/>
      <c r="X292" s="54"/>
      <c r="Y292" s="54"/>
      <c r="Z292" s="54"/>
      <c r="AA292" s="54"/>
    </row>
    <row r="293" spans="5:27" x14ac:dyDescent="0.25">
      <c r="E293" s="54"/>
      <c r="F293" s="54"/>
      <c r="G293" s="54"/>
      <c r="H293" s="54"/>
      <c r="I293" s="54"/>
      <c r="J293" s="54"/>
      <c r="K293" s="54"/>
      <c r="U293" s="54"/>
      <c r="V293" s="54"/>
      <c r="W293" s="54"/>
      <c r="X293" s="54"/>
      <c r="Y293" s="54"/>
      <c r="Z293" s="54"/>
      <c r="AA293" s="54"/>
    </row>
    <row r="294" spans="5:27" x14ac:dyDescent="0.25">
      <c r="E294" s="54"/>
      <c r="F294" s="54"/>
      <c r="G294" s="54"/>
      <c r="H294" s="54"/>
      <c r="I294" s="54"/>
      <c r="J294" s="54"/>
      <c r="K294" s="54"/>
      <c r="U294" s="54"/>
      <c r="V294" s="54"/>
      <c r="W294" s="54"/>
      <c r="X294" s="54"/>
      <c r="Y294" s="54"/>
      <c r="Z294" s="54"/>
      <c r="AA294" s="54"/>
    </row>
    <row r="295" spans="5:27" x14ac:dyDescent="0.25">
      <c r="E295" s="54"/>
      <c r="F295" s="54"/>
      <c r="G295" s="54"/>
      <c r="H295" s="54"/>
      <c r="I295" s="54"/>
      <c r="J295" s="54"/>
      <c r="K295" s="54"/>
      <c r="U295" s="54"/>
      <c r="V295" s="54"/>
      <c r="W295" s="54"/>
      <c r="X295" s="54"/>
      <c r="Y295" s="54"/>
      <c r="Z295" s="54"/>
      <c r="AA295" s="54"/>
    </row>
    <row r="296" spans="5:27" x14ac:dyDescent="0.25">
      <c r="E296" s="54"/>
      <c r="F296" s="54"/>
      <c r="G296" s="54"/>
      <c r="H296" s="54"/>
      <c r="I296" s="54"/>
      <c r="J296" s="54"/>
      <c r="K296" s="54"/>
      <c r="U296" s="54"/>
      <c r="V296" s="54"/>
      <c r="W296" s="54"/>
      <c r="X296" s="54"/>
      <c r="Y296" s="54"/>
      <c r="Z296" s="54"/>
      <c r="AA296" s="54"/>
    </row>
    <row r="297" spans="5:27" x14ac:dyDescent="0.25">
      <c r="E297" s="54"/>
      <c r="F297" s="54"/>
      <c r="G297" s="54"/>
      <c r="H297" s="54"/>
      <c r="I297" s="54"/>
      <c r="J297" s="54"/>
      <c r="K297" s="54"/>
      <c r="U297" s="54"/>
      <c r="V297" s="54"/>
      <c r="W297" s="54"/>
      <c r="X297" s="54"/>
      <c r="Y297" s="54"/>
      <c r="Z297" s="54"/>
      <c r="AA297" s="54"/>
    </row>
    <row r="298" spans="5:27" x14ac:dyDescent="0.25">
      <c r="E298" s="54"/>
      <c r="F298" s="54"/>
      <c r="G298" s="54"/>
      <c r="H298" s="54"/>
      <c r="I298" s="54"/>
      <c r="J298" s="54"/>
      <c r="K298" s="54"/>
      <c r="U298" s="54"/>
      <c r="V298" s="54"/>
      <c r="W298" s="54"/>
      <c r="X298" s="54"/>
      <c r="Y298" s="54"/>
      <c r="Z298" s="54"/>
      <c r="AA298" s="54"/>
    </row>
    <row r="299" spans="5:27" x14ac:dyDescent="0.25">
      <c r="E299" s="54"/>
      <c r="F299" s="54"/>
      <c r="G299" s="54"/>
      <c r="H299" s="54"/>
      <c r="I299" s="54"/>
      <c r="J299" s="54"/>
      <c r="K299" s="54"/>
      <c r="U299" s="54"/>
      <c r="V299" s="54"/>
      <c r="W299" s="54"/>
      <c r="X299" s="54"/>
      <c r="Y299" s="54"/>
      <c r="Z299" s="54"/>
      <c r="AA299" s="54"/>
    </row>
    <row r="300" spans="5:27" x14ac:dyDescent="0.25">
      <c r="E300" s="54"/>
      <c r="F300" s="54"/>
      <c r="G300" s="54"/>
      <c r="H300" s="54"/>
      <c r="I300" s="54"/>
      <c r="J300" s="54"/>
      <c r="K300" s="54"/>
      <c r="U300" s="54"/>
      <c r="V300" s="54"/>
      <c r="W300" s="54"/>
      <c r="X300" s="54"/>
      <c r="Y300" s="54"/>
      <c r="Z300" s="54"/>
      <c r="AA300" s="54"/>
    </row>
    <row r="301" spans="5:27" x14ac:dyDescent="0.25">
      <c r="E301" s="54"/>
      <c r="F301" s="54"/>
      <c r="G301" s="54"/>
      <c r="H301" s="54"/>
      <c r="I301" s="54"/>
      <c r="J301" s="54"/>
      <c r="K301" s="54"/>
      <c r="U301" s="54"/>
      <c r="V301" s="54"/>
      <c r="W301" s="54"/>
      <c r="X301" s="54"/>
      <c r="Y301" s="54"/>
      <c r="Z301" s="54"/>
      <c r="AA301" s="54"/>
    </row>
    <row r="302" spans="5:27" x14ac:dyDescent="0.25">
      <c r="E302" s="54"/>
      <c r="F302" s="54"/>
      <c r="G302" s="54"/>
      <c r="H302" s="54"/>
      <c r="I302" s="54"/>
      <c r="J302" s="54"/>
      <c r="K302" s="54"/>
      <c r="U302" s="54"/>
      <c r="V302" s="54"/>
      <c r="W302" s="54"/>
      <c r="X302" s="54"/>
      <c r="Y302" s="54"/>
      <c r="Z302" s="54"/>
      <c r="AA302" s="54"/>
    </row>
    <row r="303" spans="5:27" x14ac:dyDescent="0.25">
      <c r="E303" s="54"/>
      <c r="F303" s="54"/>
      <c r="G303" s="54"/>
      <c r="H303" s="54"/>
      <c r="I303" s="54"/>
      <c r="J303" s="54"/>
      <c r="K303" s="54"/>
      <c r="U303" s="54"/>
      <c r="V303" s="54"/>
      <c r="W303" s="54"/>
      <c r="X303" s="54"/>
      <c r="Y303" s="54"/>
      <c r="Z303" s="54"/>
      <c r="AA303" s="54"/>
    </row>
    <row r="304" spans="5:27" x14ac:dyDescent="0.25">
      <c r="E304" s="54"/>
      <c r="F304" s="54"/>
      <c r="G304" s="54"/>
      <c r="H304" s="54"/>
      <c r="I304" s="54"/>
      <c r="J304" s="54"/>
      <c r="K304" s="54"/>
      <c r="U304" s="54"/>
      <c r="V304" s="54"/>
      <c r="W304" s="54"/>
      <c r="X304" s="54"/>
      <c r="Y304" s="54"/>
      <c r="Z304" s="54"/>
      <c r="AA304" s="54"/>
    </row>
    <row r="305" spans="5:27" x14ac:dyDescent="0.25">
      <c r="E305" s="54"/>
      <c r="F305" s="54"/>
      <c r="G305" s="54"/>
      <c r="H305" s="54"/>
      <c r="I305" s="54"/>
      <c r="J305" s="54"/>
      <c r="K305" s="54"/>
      <c r="U305" s="54"/>
      <c r="V305" s="54"/>
      <c r="W305" s="54"/>
      <c r="X305" s="54"/>
      <c r="Y305" s="54"/>
      <c r="Z305" s="54"/>
      <c r="AA305" s="54"/>
    </row>
    <row r="306" spans="5:27" x14ac:dyDescent="0.25">
      <c r="E306" s="54"/>
      <c r="F306" s="54"/>
      <c r="G306" s="54"/>
      <c r="H306" s="54"/>
      <c r="I306" s="54"/>
      <c r="J306" s="54"/>
      <c r="K306" s="54"/>
      <c r="U306" s="54"/>
      <c r="V306" s="54"/>
      <c r="W306" s="54"/>
      <c r="X306" s="54"/>
      <c r="Y306" s="54"/>
      <c r="Z306" s="54"/>
      <c r="AA306" s="54"/>
    </row>
    <row r="307" spans="5:27" x14ac:dyDescent="0.25">
      <c r="E307" s="54"/>
      <c r="F307" s="54"/>
      <c r="G307" s="54"/>
      <c r="H307" s="54"/>
      <c r="I307" s="54"/>
      <c r="J307" s="54"/>
      <c r="K307" s="54"/>
      <c r="U307" s="54"/>
      <c r="V307" s="54"/>
      <c r="W307" s="54"/>
      <c r="X307" s="54"/>
      <c r="Y307" s="54"/>
      <c r="Z307" s="54"/>
      <c r="AA307" s="54"/>
    </row>
    <row r="308" spans="5:27" x14ac:dyDescent="0.25">
      <c r="E308" s="54"/>
      <c r="F308" s="54"/>
      <c r="G308" s="54"/>
      <c r="H308" s="54"/>
      <c r="I308" s="54"/>
      <c r="J308" s="54"/>
      <c r="K308" s="54"/>
      <c r="U308" s="54"/>
      <c r="V308" s="54"/>
      <c r="W308" s="54"/>
      <c r="X308" s="54"/>
      <c r="Y308" s="54"/>
      <c r="Z308" s="54"/>
      <c r="AA308" s="54"/>
    </row>
    <row r="309" spans="5:27" x14ac:dyDescent="0.25">
      <c r="E309" s="54"/>
      <c r="F309" s="54"/>
      <c r="G309" s="54"/>
      <c r="H309" s="54"/>
      <c r="I309" s="54"/>
      <c r="J309" s="54"/>
      <c r="K309" s="54"/>
      <c r="U309" s="54"/>
      <c r="V309" s="54"/>
      <c r="W309" s="54"/>
      <c r="X309" s="54"/>
      <c r="Y309" s="54"/>
      <c r="Z309" s="54"/>
      <c r="AA309" s="54"/>
    </row>
    <row r="310" spans="5:27" x14ac:dyDescent="0.25">
      <c r="E310" s="54"/>
      <c r="F310" s="54"/>
      <c r="G310" s="54"/>
      <c r="H310" s="54"/>
      <c r="I310" s="54"/>
      <c r="J310" s="54"/>
      <c r="K310" s="54"/>
      <c r="U310" s="54"/>
      <c r="V310" s="54"/>
      <c r="W310" s="54"/>
      <c r="X310" s="54"/>
      <c r="Y310" s="54"/>
      <c r="Z310" s="54"/>
      <c r="AA310" s="54"/>
    </row>
    <row r="311" spans="5:27" x14ac:dyDescent="0.25">
      <c r="E311" s="54"/>
      <c r="F311" s="54"/>
      <c r="G311" s="54"/>
      <c r="H311" s="54"/>
      <c r="I311" s="54"/>
      <c r="J311" s="54"/>
      <c r="K311" s="54"/>
      <c r="U311" s="54"/>
      <c r="V311" s="54"/>
      <c r="W311" s="54"/>
      <c r="X311" s="54"/>
      <c r="Y311" s="54"/>
      <c r="Z311" s="54"/>
      <c r="AA311" s="54"/>
    </row>
    <row r="312" spans="5:27" x14ac:dyDescent="0.25">
      <c r="E312" s="54"/>
      <c r="F312" s="54"/>
      <c r="G312" s="54"/>
      <c r="H312" s="54"/>
      <c r="I312" s="54"/>
      <c r="J312" s="54"/>
      <c r="K312" s="54"/>
      <c r="U312" s="54"/>
      <c r="V312" s="54"/>
      <c r="W312" s="54"/>
      <c r="X312" s="54"/>
      <c r="Y312" s="54"/>
      <c r="Z312" s="54"/>
      <c r="AA312" s="54"/>
    </row>
    <row r="313" spans="5:27" x14ac:dyDescent="0.25">
      <c r="E313" s="54"/>
      <c r="F313" s="54"/>
      <c r="G313" s="54"/>
      <c r="H313" s="54"/>
      <c r="I313" s="54"/>
      <c r="J313" s="54"/>
      <c r="K313" s="54"/>
      <c r="U313" s="54"/>
      <c r="V313" s="54"/>
      <c r="W313" s="54"/>
      <c r="X313" s="54"/>
      <c r="Y313" s="54"/>
      <c r="Z313" s="54"/>
      <c r="AA313" s="54"/>
    </row>
    <row r="314" spans="5:27" x14ac:dyDescent="0.25">
      <c r="E314" s="54"/>
      <c r="F314" s="54"/>
      <c r="G314" s="54"/>
      <c r="H314" s="54"/>
      <c r="I314" s="54"/>
      <c r="J314" s="54"/>
      <c r="K314" s="54"/>
      <c r="U314" s="54"/>
      <c r="V314" s="54"/>
      <c r="W314" s="54"/>
      <c r="X314" s="54"/>
      <c r="Y314" s="54"/>
      <c r="Z314" s="54"/>
      <c r="AA314" s="54"/>
    </row>
    <row r="315" spans="5:27" x14ac:dyDescent="0.25">
      <c r="E315" s="54"/>
      <c r="F315" s="54"/>
      <c r="G315" s="54"/>
      <c r="H315" s="54"/>
      <c r="I315" s="54"/>
      <c r="J315" s="54"/>
      <c r="K315" s="54"/>
      <c r="U315" s="54"/>
      <c r="V315" s="54"/>
      <c r="W315" s="54"/>
      <c r="X315" s="54"/>
      <c r="Y315" s="54"/>
      <c r="Z315" s="54"/>
      <c r="AA315" s="54"/>
    </row>
    <row r="316" spans="5:27" x14ac:dyDescent="0.25">
      <c r="E316" s="54"/>
      <c r="F316" s="54"/>
      <c r="G316" s="54"/>
      <c r="H316" s="54"/>
      <c r="I316" s="54"/>
      <c r="J316" s="54"/>
      <c r="K316" s="54"/>
      <c r="U316" s="54"/>
      <c r="V316" s="54"/>
      <c r="W316" s="54"/>
      <c r="X316" s="54"/>
      <c r="Y316" s="54"/>
      <c r="Z316" s="54"/>
      <c r="AA316" s="54"/>
    </row>
    <row r="317" spans="5:27" x14ac:dyDescent="0.25">
      <c r="E317" s="54"/>
      <c r="F317" s="54"/>
      <c r="G317" s="54"/>
      <c r="H317" s="54"/>
      <c r="I317" s="54"/>
      <c r="J317" s="54"/>
      <c r="K317" s="54"/>
      <c r="U317" s="54"/>
      <c r="V317" s="54"/>
      <c r="W317" s="54"/>
      <c r="X317" s="54"/>
      <c r="Y317" s="54"/>
      <c r="Z317" s="54"/>
      <c r="AA317" s="54"/>
    </row>
    <row r="318" spans="5:27" x14ac:dyDescent="0.25">
      <c r="E318" s="54"/>
      <c r="F318" s="54"/>
      <c r="G318" s="54"/>
      <c r="H318" s="54"/>
      <c r="I318" s="54"/>
      <c r="J318" s="54"/>
      <c r="K318" s="54"/>
      <c r="U318" s="54"/>
      <c r="V318" s="54"/>
      <c r="W318" s="54"/>
      <c r="X318" s="54"/>
      <c r="Y318" s="54"/>
      <c r="Z318" s="54"/>
      <c r="AA318" s="54"/>
    </row>
    <row r="319" spans="5:27" x14ac:dyDescent="0.25">
      <c r="E319" s="54"/>
      <c r="F319" s="54"/>
      <c r="G319" s="54"/>
      <c r="H319" s="54"/>
      <c r="I319" s="54"/>
      <c r="J319" s="54"/>
      <c r="K319" s="54"/>
      <c r="U319" s="54"/>
      <c r="V319" s="54"/>
      <c r="W319" s="54"/>
      <c r="X319" s="54"/>
      <c r="Y319" s="54"/>
      <c r="Z319" s="54"/>
      <c r="AA319" s="54"/>
    </row>
    <row r="320" spans="5:27" x14ac:dyDescent="0.25">
      <c r="E320" s="54"/>
      <c r="F320" s="54"/>
      <c r="G320" s="54"/>
      <c r="H320" s="54"/>
      <c r="I320" s="54"/>
      <c r="J320" s="54"/>
      <c r="K320" s="54"/>
      <c r="U320" s="54"/>
      <c r="V320" s="54"/>
      <c r="W320" s="54"/>
      <c r="X320" s="54"/>
      <c r="Y320" s="54"/>
      <c r="Z320" s="54"/>
      <c r="AA320" s="54"/>
    </row>
    <row r="321" spans="5:27" x14ac:dyDescent="0.25">
      <c r="E321" s="54"/>
      <c r="F321" s="54"/>
      <c r="G321" s="54"/>
      <c r="H321" s="54"/>
      <c r="I321" s="54"/>
      <c r="J321" s="54"/>
      <c r="K321" s="54"/>
      <c r="U321" s="54"/>
      <c r="V321" s="54"/>
      <c r="W321" s="54"/>
      <c r="X321" s="54"/>
      <c r="Y321" s="54"/>
      <c r="Z321" s="54"/>
      <c r="AA321" s="54"/>
    </row>
    <row r="322" spans="5:27" x14ac:dyDescent="0.25">
      <c r="E322" s="54"/>
      <c r="F322" s="54"/>
      <c r="G322" s="54"/>
      <c r="H322" s="54"/>
      <c r="I322" s="54"/>
      <c r="J322" s="54"/>
      <c r="K322" s="54"/>
      <c r="U322" s="54"/>
      <c r="V322" s="54"/>
      <c r="W322" s="54"/>
      <c r="X322" s="54"/>
      <c r="Y322" s="54"/>
      <c r="Z322" s="54"/>
      <c r="AA322" s="54"/>
    </row>
    <row r="323" spans="5:27" x14ac:dyDescent="0.25">
      <c r="E323" s="54"/>
      <c r="F323" s="54"/>
      <c r="G323" s="54"/>
      <c r="H323" s="54"/>
      <c r="I323" s="54"/>
      <c r="J323" s="54"/>
      <c r="K323" s="54"/>
      <c r="U323" s="54"/>
      <c r="V323" s="54"/>
      <c r="W323" s="54"/>
      <c r="X323" s="54"/>
      <c r="Y323" s="54"/>
      <c r="Z323" s="54"/>
      <c r="AA323" s="54"/>
    </row>
    <row r="324" spans="5:27" x14ac:dyDescent="0.25">
      <c r="E324" s="54"/>
      <c r="F324" s="54"/>
      <c r="G324" s="54"/>
      <c r="H324" s="54"/>
      <c r="I324" s="54"/>
      <c r="J324" s="54"/>
      <c r="K324" s="54"/>
      <c r="U324" s="54"/>
      <c r="V324" s="54"/>
      <c r="W324" s="54"/>
      <c r="X324" s="54"/>
      <c r="Y324" s="54"/>
      <c r="Z324" s="54"/>
      <c r="AA324" s="54"/>
    </row>
    <row r="325" spans="5:27" x14ac:dyDescent="0.25">
      <c r="E325" s="54"/>
      <c r="F325" s="54"/>
      <c r="G325" s="54"/>
      <c r="H325" s="54"/>
      <c r="I325" s="54"/>
      <c r="J325" s="54"/>
      <c r="K325" s="54"/>
      <c r="U325" s="54"/>
      <c r="V325" s="54"/>
      <c r="W325" s="54"/>
      <c r="X325" s="54"/>
      <c r="Y325" s="54"/>
      <c r="Z325" s="54"/>
      <c r="AA325" s="54"/>
    </row>
    <row r="326" spans="5:27" x14ac:dyDescent="0.25">
      <c r="E326" s="54"/>
      <c r="F326" s="54"/>
      <c r="G326" s="54"/>
      <c r="H326" s="54"/>
      <c r="I326" s="54"/>
      <c r="J326" s="54"/>
      <c r="K326" s="54"/>
      <c r="U326" s="54"/>
      <c r="V326" s="54"/>
      <c r="W326" s="54"/>
      <c r="X326" s="54"/>
      <c r="Y326" s="54"/>
      <c r="Z326" s="54"/>
      <c r="AA326" s="54"/>
    </row>
    <row r="327" spans="5:27" x14ac:dyDescent="0.25">
      <c r="E327" s="54"/>
      <c r="F327" s="54"/>
      <c r="G327" s="54"/>
      <c r="H327" s="54"/>
      <c r="I327" s="54"/>
      <c r="J327" s="54"/>
      <c r="K327" s="54"/>
      <c r="U327" s="54"/>
      <c r="V327" s="54"/>
      <c r="W327" s="54"/>
      <c r="X327" s="54"/>
      <c r="Y327" s="54"/>
      <c r="Z327" s="54"/>
      <c r="AA327" s="54"/>
    </row>
    <row r="328" spans="5:27" x14ac:dyDescent="0.25">
      <c r="E328" s="54"/>
      <c r="F328" s="54"/>
      <c r="G328" s="54"/>
      <c r="H328" s="54"/>
      <c r="I328" s="54"/>
      <c r="J328" s="54"/>
      <c r="K328" s="54"/>
      <c r="U328" s="54"/>
      <c r="V328" s="54"/>
      <c r="W328" s="54"/>
      <c r="X328" s="54"/>
      <c r="Y328" s="54"/>
      <c r="Z328" s="54"/>
      <c r="AA328" s="54"/>
    </row>
    <row r="329" spans="5:27" x14ac:dyDescent="0.25">
      <c r="E329" s="54"/>
      <c r="F329" s="54"/>
      <c r="G329" s="54"/>
      <c r="H329" s="54"/>
      <c r="I329" s="54"/>
      <c r="J329" s="54"/>
      <c r="K329" s="54"/>
      <c r="U329" s="54"/>
      <c r="V329" s="54"/>
      <c r="W329" s="54"/>
      <c r="X329" s="54"/>
      <c r="Y329" s="54"/>
      <c r="Z329" s="54"/>
      <c r="AA329" s="54"/>
    </row>
    <row r="330" spans="5:27" x14ac:dyDescent="0.25">
      <c r="E330" s="54"/>
      <c r="F330" s="54"/>
      <c r="G330" s="54"/>
      <c r="H330" s="54"/>
      <c r="I330" s="54"/>
      <c r="J330" s="54"/>
      <c r="K330" s="54"/>
      <c r="U330" s="54"/>
      <c r="V330" s="54"/>
      <c r="W330" s="54"/>
      <c r="X330" s="54"/>
      <c r="Y330" s="54"/>
      <c r="Z330" s="54"/>
      <c r="AA330" s="54"/>
    </row>
    <row r="331" spans="5:27" x14ac:dyDescent="0.25">
      <c r="E331" s="54"/>
      <c r="F331" s="54"/>
      <c r="G331" s="54"/>
      <c r="H331" s="54"/>
      <c r="I331" s="54"/>
      <c r="J331" s="54"/>
      <c r="K331" s="54"/>
      <c r="U331" s="54"/>
      <c r="V331" s="54"/>
      <c r="W331" s="54"/>
      <c r="X331" s="54"/>
      <c r="Y331" s="54"/>
      <c r="Z331" s="54"/>
      <c r="AA331" s="54"/>
    </row>
    <row r="332" spans="5:27" x14ac:dyDescent="0.25">
      <c r="E332" s="54"/>
      <c r="F332" s="54"/>
      <c r="G332" s="54"/>
      <c r="H332" s="54"/>
      <c r="I332" s="54"/>
      <c r="J332" s="54"/>
      <c r="K332" s="54"/>
      <c r="U332" s="54"/>
      <c r="V332" s="54"/>
      <c r="W332" s="54"/>
      <c r="X332" s="54"/>
      <c r="Y332" s="54"/>
      <c r="Z332" s="54"/>
      <c r="AA332" s="54"/>
    </row>
    <row r="333" spans="5:27" x14ac:dyDescent="0.25">
      <c r="E333" s="54"/>
      <c r="F333" s="54"/>
      <c r="G333" s="54"/>
      <c r="H333" s="54"/>
      <c r="I333" s="54"/>
      <c r="J333" s="54"/>
      <c r="K333" s="54"/>
      <c r="U333" s="54"/>
      <c r="V333" s="54"/>
      <c r="W333" s="54"/>
      <c r="X333" s="54"/>
      <c r="Y333" s="54"/>
      <c r="Z333" s="54"/>
      <c r="AA333" s="54"/>
    </row>
    <row r="334" spans="5:27" x14ac:dyDescent="0.25">
      <c r="E334" s="54"/>
      <c r="F334" s="54"/>
      <c r="G334" s="54"/>
      <c r="H334" s="54"/>
      <c r="I334" s="54"/>
      <c r="J334" s="54"/>
      <c r="K334" s="54"/>
      <c r="U334" s="54"/>
      <c r="V334" s="54"/>
      <c r="W334" s="54"/>
      <c r="X334" s="54"/>
      <c r="Y334" s="54"/>
      <c r="Z334" s="54"/>
      <c r="AA334" s="54"/>
    </row>
    <row r="335" spans="5:27" x14ac:dyDescent="0.25">
      <c r="E335" s="54"/>
      <c r="F335" s="54"/>
      <c r="G335" s="54"/>
      <c r="H335" s="54"/>
      <c r="I335" s="54"/>
      <c r="J335" s="54"/>
      <c r="K335" s="54"/>
      <c r="U335" s="54"/>
      <c r="V335" s="54"/>
      <c r="W335" s="54"/>
      <c r="X335" s="54"/>
      <c r="Y335" s="54"/>
      <c r="Z335" s="54"/>
      <c r="AA335" s="54"/>
    </row>
    <row r="336" spans="5:27" x14ac:dyDescent="0.25">
      <c r="E336" s="54"/>
      <c r="F336" s="54"/>
      <c r="G336" s="54"/>
      <c r="H336" s="54"/>
      <c r="I336" s="54"/>
      <c r="J336" s="54"/>
      <c r="K336" s="54"/>
      <c r="U336" s="54"/>
      <c r="V336" s="54"/>
      <c r="W336" s="54"/>
      <c r="X336" s="54"/>
      <c r="Y336" s="54"/>
      <c r="Z336" s="54"/>
      <c r="AA336" s="54"/>
    </row>
    <row r="337" spans="5:27" x14ac:dyDescent="0.25">
      <c r="E337" s="54"/>
      <c r="F337" s="54"/>
      <c r="G337" s="54"/>
      <c r="H337" s="54"/>
      <c r="I337" s="54"/>
      <c r="J337" s="54"/>
      <c r="K337" s="54"/>
      <c r="U337" s="54"/>
      <c r="V337" s="54"/>
      <c r="W337" s="54"/>
      <c r="X337" s="54"/>
      <c r="Y337" s="54"/>
      <c r="Z337" s="54"/>
      <c r="AA337" s="54"/>
    </row>
    <row r="338" spans="5:27" x14ac:dyDescent="0.25">
      <c r="E338" s="54"/>
      <c r="F338" s="54"/>
      <c r="G338" s="54"/>
      <c r="H338" s="54"/>
      <c r="I338" s="54"/>
      <c r="J338" s="54"/>
      <c r="K338" s="54"/>
      <c r="U338" s="54"/>
      <c r="V338" s="54"/>
      <c r="W338" s="54"/>
      <c r="X338" s="54"/>
      <c r="Y338" s="54"/>
      <c r="Z338" s="54"/>
      <c r="AA338" s="54"/>
    </row>
    <row r="339" spans="5:27" x14ac:dyDescent="0.25">
      <c r="E339" s="54"/>
      <c r="F339" s="54"/>
      <c r="G339" s="54"/>
      <c r="H339" s="54"/>
      <c r="I339" s="54"/>
      <c r="J339" s="54"/>
      <c r="K339" s="54"/>
      <c r="U339" s="54"/>
      <c r="V339" s="54"/>
      <c r="W339" s="54"/>
      <c r="X339" s="54"/>
      <c r="Y339" s="54"/>
      <c r="Z339" s="54"/>
      <c r="AA339" s="54"/>
    </row>
    <row r="340" spans="5:27" x14ac:dyDescent="0.25">
      <c r="E340" s="54"/>
      <c r="F340" s="54"/>
      <c r="G340" s="54"/>
      <c r="H340" s="54"/>
      <c r="I340" s="54"/>
      <c r="J340" s="54"/>
      <c r="K340" s="54"/>
      <c r="U340" s="54"/>
      <c r="V340" s="54"/>
      <c r="W340" s="54"/>
      <c r="X340" s="54"/>
      <c r="Y340" s="54"/>
      <c r="Z340" s="54"/>
      <c r="AA340" s="54"/>
    </row>
    <row r="341" spans="5:27" x14ac:dyDescent="0.25">
      <c r="E341" s="54"/>
      <c r="F341" s="54"/>
      <c r="G341" s="54"/>
      <c r="H341" s="54"/>
      <c r="I341" s="54"/>
      <c r="J341" s="54"/>
      <c r="K341" s="54"/>
      <c r="U341" s="54"/>
      <c r="V341" s="54"/>
      <c r="W341" s="54"/>
      <c r="X341" s="54"/>
      <c r="Y341" s="54"/>
      <c r="Z341" s="54"/>
      <c r="AA341" s="54"/>
    </row>
    <row r="342" spans="5:27" x14ac:dyDescent="0.25">
      <c r="E342" s="54"/>
      <c r="F342" s="54"/>
      <c r="G342" s="54"/>
      <c r="H342" s="54"/>
      <c r="I342" s="54"/>
      <c r="J342" s="54"/>
      <c r="K342" s="54"/>
      <c r="U342" s="54"/>
      <c r="V342" s="54"/>
      <c r="W342" s="54"/>
      <c r="X342" s="54"/>
      <c r="Y342" s="54"/>
      <c r="Z342" s="54"/>
      <c r="AA342" s="54"/>
    </row>
    <row r="343" spans="5:27" x14ac:dyDescent="0.25">
      <c r="E343" s="54"/>
      <c r="F343" s="54"/>
      <c r="G343" s="54"/>
      <c r="H343" s="54"/>
      <c r="I343" s="54"/>
      <c r="J343" s="54"/>
      <c r="K343" s="54"/>
      <c r="U343" s="54"/>
      <c r="V343" s="54"/>
      <c r="W343" s="54"/>
      <c r="X343" s="54"/>
      <c r="Y343" s="54"/>
      <c r="Z343" s="54"/>
      <c r="AA343" s="54"/>
    </row>
    <row r="344" spans="5:27" x14ac:dyDescent="0.25">
      <c r="E344" s="54"/>
      <c r="F344" s="54"/>
      <c r="G344" s="54"/>
      <c r="H344" s="54"/>
      <c r="I344" s="54"/>
      <c r="J344" s="54"/>
      <c r="K344" s="54"/>
      <c r="U344" s="54"/>
      <c r="V344" s="54"/>
      <c r="W344" s="54"/>
      <c r="X344" s="54"/>
      <c r="Y344" s="54"/>
      <c r="Z344" s="54"/>
      <c r="AA344" s="54"/>
    </row>
    <row r="345" spans="5:27" x14ac:dyDescent="0.25">
      <c r="E345" s="54"/>
      <c r="F345" s="54"/>
      <c r="G345" s="54"/>
      <c r="H345" s="54"/>
      <c r="I345" s="54"/>
      <c r="J345" s="54"/>
      <c r="K345" s="54"/>
      <c r="U345" s="54"/>
      <c r="V345" s="54"/>
      <c r="W345" s="54"/>
      <c r="X345" s="54"/>
      <c r="Y345" s="54"/>
      <c r="Z345" s="54"/>
      <c r="AA345" s="54"/>
    </row>
    <row r="346" spans="5:27" x14ac:dyDescent="0.25">
      <c r="E346" s="54"/>
      <c r="F346" s="54"/>
      <c r="G346" s="54"/>
      <c r="H346" s="54"/>
      <c r="I346" s="54"/>
      <c r="J346" s="54"/>
      <c r="K346" s="54"/>
      <c r="U346" s="54"/>
      <c r="V346" s="54"/>
      <c r="W346" s="54"/>
      <c r="X346" s="54"/>
      <c r="Y346" s="54"/>
      <c r="Z346" s="54"/>
      <c r="AA346" s="54"/>
    </row>
    <row r="347" spans="5:27" x14ac:dyDescent="0.25">
      <c r="E347" s="54"/>
      <c r="F347" s="54"/>
      <c r="G347" s="54"/>
      <c r="H347" s="54"/>
      <c r="I347" s="54"/>
      <c r="J347" s="54"/>
      <c r="K347" s="54"/>
      <c r="U347" s="54"/>
      <c r="V347" s="54"/>
      <c r="W347" s="54"/>
      <c r="X347" s="54"/>
      <c r="Y347" s="54"/>
      <c r="Z347" s="54"/>
      <c r="AA347" s="54"/>
    </row>
    <row r="348" spans="5:27" x14ac:dyDescent="0.25">
      <c r="E348" s="54"/>
      <c r="F348" s="54"/>
      <c r="G348" s="54"/>
      <c r="H348" s="54"/>
      <c r="I348" s="54"/>
      <c r="J348" s="54"/>
      <c r="K348" s="54"/>
      <c r="U348" s="54"/>
      <c r="V348" s="54"/>
      <c r="W348" s="54"/>
      <c r="X348" s="54"/>
      <c r="Y348" s="54"/>
      <c r="Z348" s="54"/>
      <c r="AA348" s="54"/>
    </row>
    <row r="349" spans="5:27" x14ac:dyDescent="0.25">
      <c r="E349" s="54"/>
      <c r="F349" s="54"/>
      <c r="G349" s="54"/>
      <c r="H349" s="54"/>
      <c r="I349" s="54"/>
      <c r="J349" s="54"/>
      <c r="K349" s="54"/>
      <c r="U349" s="54"/>
      <c r="V349" s="54"/>
      <c r="W349" s="54"/>
      <c r="X349" s="54"/>
      <c r="Y349" s="54"/>
      <c r="Z349" s="54"/>
      <c r="AA349" s="54"/>
    </row>
    <row r="350" spans="5:27" x14ac:dyDescent="0.25">
      <c r="E350" s="54"/>
      <c r="F350" s="54"/>
      <c r="G350" s="54"/>
      <c r="H350" s="54"/>
      <c r="I350" s="54"/>
      <c r="J350" s="54"/>
      <c r="K350" s="54"/>
      <c r="U350" s="54"/>
      <c r="V350" s="54"/>
      <c r="W350" s="54"/>
      <c r="X350" s="54"/>
      <c r="Y350" s="54"/>
      <c r="Z350" s="54"/>
      <c r="AA350" s="54"/>
    </row>
    <row r="351" spans="5:27" x14ac:dyDescent="0.25">
      <c r="E351" s="54"/>
      <c r="F351" s="54"/>
      <c r="G351" s="54"/>
      <c r="H351" s="54"/>
      <c r="I351" s="54"/>
      <c r="J351" s="54"/>
      <c r="K351" s="54"/>
      <c r="U351" s="54"/>
      <c r="V351" s="54"/>
      <c r="W351" s="54"/>
      <c r="X351" s="54"/>
      <c r="Y351" s="54"/>
      <c r="Z351" s="54"/>
      <c r="AA351" s="54"/>
    </row>
    <row r="352" spans="5:27" x14ac:dyDescent="0.25">
      <c r="E352" s="54"/>
      <c r="F352" s="54"/>
      <c r="G352" s="54"/>
      <c r="H352" s="54"/>
      <c r="I352" s="54"/>
      <c r="J352" s="54"/>
      <c r="K352" s="54"/>
      <c r="U352" s="54"/>
      <c r="V352" s="54"/>
      <c r="W352" s="54"/>
      <c r="X352" s="54"/>
      <c r="Y352" s="54"/>
      <c r="Z352" s="54"/>
      <c r="AA352" s="54"/>
    </row>
    <row r="353" spans="5:27" x14ac:dyDescent="0.25">
      <c r="E353" s="54"/>
      <c r="F353" s="54"/>
      <c r="G353" s="54"/>
      <c r="H353" s="54"/>
      <c r="I353" s="54"/>
      <c r="J353" s="54"/>
      <c r="K353" s="54"/>
      <c r="U353" s="54"/>
      <c r="V353" s="54"/>
      <c r="W353" s="54"/>
      <c r="X353" s="54"/>
      <c r="Y353" s="54"/>
      <c r="Z353" s="54"/>
      <c r="AA353" s="54"/>
    </row>
    <row r="354" spans="5:27" x14ac:dyDescent="0.25">
      <c r="E354" s="54"/>
      <c r="F354" s="54"/>
      <c r="G354" s="54"/>
      <c r="H354" s="54"/>
      <c r="I354" s="54"/>
      <c r="J354" s="54"/>
      <c r="K354" s="54"/>
      <c r="U354" s="54"/>
      <c r="V354" s="54"/>
      <c r="W354" s="54"/>
      <c r="X354" s="54"/>
      <c r="Y354" s="54"/>
      <c r="Z354" s="54"/>
      <c r="AA354" s="54"/>
    </row>
    <row r="355" spans="5:27" x14ac:dyDescent="0.25">
      <c r="E355" s="54"/>
      <c r="F355" s="54"/>
      <c r="G355" s="54"/>
      <c r="H355" s="54"/>
      <c r="I355" s="54"/>
      <c r="J355" s="54"/>
      <c r="K355" s="54"/>
      <c r="U355" s="54"/>
      <c r="V355" s="54"/>
      <c r="W355" s="54"/>
      <c r="X355" s="54"/>
      <c r="Y355" s="54"/>
      <c r="Z355" s="54"/>
      <c r="AA355" s="54"/>
    </row>
    <row r="356" spans="5:27" x14ac:dyDescent="0.25">
      <c r="E356" s="54"/>
      <c r="F356" s="54"/>
      <c r="G356" s="54"/>
      <c r="H356" s="54"/>
      <c r="I356" s="54"/>
      <c r="J356" s="54"/>
      <c r="K356" s="54"/>
      <c r="U356" s="54"/>
      <c r="V356" s="54"/>
      <c r="W356" s="54"/>
      <c r="X356" s="54"/>
      <c r="Y356" s="54"/>
      <c r="Z356" s="54"/>
      <c r="AA356" s="54"/>
    </row>
    <row r="357" spans="5:27" x14ac:dyDescent="0.25">
      <c r="E357" s="54"/>
      <c r="F357" s="54"/>
      <c r="G357" s="54"/>
      <c r="H357" s="54"/>
      <c r="I357" s="54"/>
      <c r="J357" s="54"/>
      <c r="K357" s="54"/>
      <c r="U357" s="54"/>
      <c r="V357" s="54"/>
      <c r="W357" s="54"/>
      <c r="X357" s="54"/>
      <c r="Y357" s="54"/>
      <c r="Z357" s="54"/>
      <c r="AA357" s="54"/>
    </row>
    <row r="358" spans="5:27" x14ac:dyDescent="0.25">
      <c r="E358" s="54"/>
      <c r="F358" s="54"/>
      <c r="G358" s="54"/>
      <c r="H358" s="54"/>
      <c r="I358" s="54"/>
      <c r="J358" s="54"/>
      <c r="K358" s="54"/>
      <c r="U358" s="54"/>
      <c r="V358" s="54"/>
      <c r="W358" s="54"/>
      <c r="X358" s="54"/>
      <c r="Y358" s="54"/>
      <c r="Z358" s="54"/>
      <c r="AA358" s="54"/>
    </row>
    <row r="359" spans="5:27" x14ac:dyDescent="0.25">
      <c r="E359" s="54"/>
      <c r="F359" s="54"/>
      <c r="G359" s="54"/>
      <c r="H359" s="54"/>
      <c r="I359" s="54"/>
      <c r="J359" s="54"/>
      <c r="K359" s="54"/>
      <c r="U359" s="54"/>
      <c r="V359" s="54"/>
      <c r="W359" s="54"/>
      <c r="X359" s="54"/>
      <c r="Y359" s="54"/>
      <c r="Z359" s="54"/>
      <c r="AA359" s="54"/>
    </row>
    <row r="360" spans="5:27" x14ac:dyDescent="0.25">
      <c r="E360" s="54"/>
      <c r="F360" s="54"/>
      <c r="G360" s="54"/>
      <c r="H360" s="54"/>
      <c r="I360" s="54"/>
      <c r="J360" s="54"/>
      <c r="K360" s="54"/>
      <c r="U360" s="54"/>
      <c r="V360" s="54"/>
      <c r="W360" s="54"/>
      <c r="X360" s="54"/>
      <c r="Y360" s="54"/>
      <c r="Z360" s="54"/>
      <c r="AA360" s="54"/>
    </row>
    <row r="361" spans="5:27" x14ac:dyDescent="0.25">
      <c r="E361" s="54"/>
      <c r="F361" s="54"/>
      <c r="G361" s="54"/>
      <c r="H361" s="54"/>
      <c r="I361" s="54"/>
      <c r="J361" s="54"/>
      <c r="K361" s="54"/>
      <c r="U361" s="54"/>
      <c r="V361" s="54"/>
      <c r="W361" s="54"/>
      <c r="X361" s="54"/>
      <c r="Y361" s="54"/>
      <c r="Z361" s="54"/>
      <c r="AA361" s="54"/>
    </row>
    <row r="362" spans="5:27" x14ac:dyDescent="0.25">
      <c r="E362" s="54"/>
      <c r="F362" s="54"/>
      <c r="G362" s="54"/>
      <c r="H362" s="54"/>
      <c r="I362" s="54"/>
      <c r="J362" s="54"/>
      <c r="K362" s="54"/>
      <c r="U362" s="54"/>
      <c r="V362" s="54"/>
      <c r="W362" s="54"/>
      <c r="X362" s="54"/>
      <c r="Y362" s="54"/>
      <c r="Z362" s="54"/>
      <c r="AA362" s="54"/>
    </row>
    <row r="363" spans="5:27" x14ac:dyDescent="0.25">
      <c r="E363" s="54"/>
      <c r="F363" s="54"/>
      <c r="G363" s="54"/>
      <c r="H363" s="54"/>
      <c r="I363" s="54"/>
      <c r="J363" s="54"/>
      <c r="K363" s="54"/>
      <c r="U363" s="54"/>
      <c r="V363" s="54"/>
      <c r="W363" s="54"/>
      <c r="X363" s="54"/>
      <c r="Y363" s="54"/>
      <c r="Z363" s="54"/>
      <c r="AA363" s="54"/>
    </row>
    <row r="364" spans="5:27" x14ac:dyDescent="0.25">
      <c r="E364" s="54"/>
      <c r="F364" s="54"/>
      <c r="G364" s="54"/>
      <c r="H364" s="54"/>
      <c r="I364" s="54"/>
      <c r="J364" s="54"/>
      <c r="K364" s="54"/>
      <c r="U364" s="54"/>
      <c r="V364" s="54"/>
      <c r="W364" s="54"/>
      <c r="X364" s="54"/>
      <c r="Y364" s="54"/>
      <c r="Z364" s="54"/>
      <c r="AA364" s="54"/>
    </row>
    <row r="365" spans="5:27" x14ac:dyDescent="0.25">
      <c r="E365" s="54"/>
      <c r="F365" s="54"/>
      <c r="G365" s="54"/>
      <c r="H365" s="54"/>
      <c r="I365" s="54"/>
      <c r="J365" s="54"/>
      <c r="K365" s="54"/>
      <c r="U365" s="54"/>
      <c r="V365" s="54"/>
      <c r="W365" s="54"/>
      <c r="X365" s="54"/>
      <c r="Y365" s="54"/>
      <c r="Z365" s="54"/>
      <c r="AA365" s="54"/>
    </row>
    <row r="366" spans="5:27" x14ac:dyDescent="0.25">
      <c r="E366" s="54"/>
      <c r="F366" s="54"/>
      <c r="G366" s="54"/>
      <c r="H366" s="54"/>
      <c r="I366" s="54"/>
      <c r="J366" s="54"/>
      <c r="K366" s="54"/>
      <c r="U366" s="54"/>
      <c r="V366" s="54"/>
      <c r="W366" s="54"/>
      <c r="X366" s="54"/>
      <c r="Y366" s="54"/>
      <c r="Z366" s="54"/>
      <c r="AA366" s="54"/>
    </row>
    <row r="367" spans="5:27" x14ac:dyDescent="0.25">
      <c r="E367" s="54"/>
      <c r="F367" s="54"/>
      <c r="G367" s="54"/>
      <c r="H367" s="54"/>
      <c r="I367" s="54"/>
      <c r="J367" s="54"/>
      <c r="K367" s="54"/>
      <c r="U367" s="54"/>
      <c r="V367" s="54"/>
      <c r="W367" s="54"/>
      <c r="X367" s="54"/>
      <c r="Y367" s="54"/>
      <c r="Z367" s="54"/>
      <c r="AA367" s="54"/>
    </row>
    <row r="368" spans="5:27" x14ac:dyDescent="0.25">
      <c r="E368" s="54"/>
      <c r="F368" s="54"/>
      <c r="G368" s="54"/>
      <c r="H368" s="54"/>
      <c r="I368" s="54"/>
      <c r="J368" s="54"/>
      <c r="K368" s="54"/>
      <c r="U368" s="54"/>
      <c r="V368" s="54"/>
      <c r="W368" s="54"/>
      <c r="X368" s="54"/>
      <c r="Y368" s="54"/>
      <c r="Z368" s="54"/>
      <c r="AA368" s="54"/>
    </row>
    <row r="369" spans="5:27" x14ac:dyDescent="0.25">
      <c r="E369" s="54"/>
      <c r="F369" s="54"/>
      <c r="G369" s="54"/>
      <c r="H369" s="54"/>
      <c r="I369" s="54"/>
      <c r="J369" s="54"/>
      <c r="K369" s="54"/>
      <c r="U369" s="54"/>
      <c r="V369" s="54"/>
      <c r="W369" s="54"/>
      <c r="X369" s="54"/>
      <c r="Y369" s="54"/>
      <c r="Z369" s="54"/>
      <c r="AA369" s="54"/>
    </row>
    <row r="370" spans="5:27" x14ac:dyDescent="0.25">
      <c r="E370" s="54"/>
      <c r="F370" s="54"/>
      <c r="G370" s="54"/>
      <c r="H370" s="54"/>
      <c r="I370" s="54"/>
      <c r="J370" s="54"/>
      <c r="K370" s="54"/>
      <c r="U370" s="54"/>
      <c r="V370" s="54"/>
      <c r="W370" s="54"/>
      <c r="X370" s="54"/>
      <c r="Y370" s="54"/>
      <c r="Z370" s="54"/>
      <c r="AA370" s="54"/>
    </row>
    <row r="371" spans="5:27" x14ac:dyDescent="0.25">
      <c r="E371" s="54"/>
      <c r="F371" s="54"/>
      <c r="G371" s="54"/>
      <c r="H371" s="54"/>
      <c r="I371" s="54"/>
      <c r="J371" s="54"/>
      <c r="K371" s="54"/>
      <c r="U371" s="54"/>
      <c r="V371" s="54"/>
      <c r="W371" s="54"/>
      <c r="X371" s="54"/>
      <c r="Y371" s="54"/>
      <c r="Z371" s="54"/>
      <c r="AA371" s="54"/>
    </row>
    <row r="372" spans="5:27" x14ac:dyDescent="0.25">
      <c r="E372" s="54"/>
      <c r="F372" s="54"/>
      <c r="G372" s="54"/>
      <c r="H372" s="54"/>
      <c r="I372" s="54"/>
      <c r="J372" s="54"/>
      <c r="K372" s="54"/>
      <c r="U372" s="54"/>
      <c r="V372" s="54"/>
      <c r="W372" s="54"/>
      <c r="X372" s="54"/>
      <c r="Y372" s="54"/>
      <c r="Z372" s="54"/>
      <c r="AA372" s="54"/>
    </row>
    <row r="373" spans="5:27" x14ac:dyDescent="0.25">
      <c r="E373" s="54"/>
      <c r="F373" s="54"/>
      <c r="G373" s="54"/>
      <c r="H373" s="54"/>
      <c r="I373" s="54"/>
      <c r="J373" s="54"/>
      <c r="K373" s="54"/>
      <c r="U373" s="54"/>
      <c r="V373" s="54"/>
      <c r="W373" s="54"/>
      <c r="X373" s="54"/>
      <c r="Y373" s="54"/>
      <c r="Z373" s="54"/>
      <c r="AA373" s="54"/>
    </row>
    <row r="374" spans="5:27" x14ac:dyDescent="0.25">
      <c r="E374" s="54"/>
      <c r="F374" s="54"/>
      <c r="G374" s="54"/>
      <c r="H374" s="54"/>
      <c r="I374" s="54"/>
      <c r="J374" s="54"/>
      <c r="K374" s="54"/>
      <c r="U374" s="54"/>
      <c r="V374" s="54"/>
      <c r="W374" s="54"/>
      <c r="X374" s="54"/>
      <c r="Y374" s="54"/>
      <c r="Z374" s="54"/>
      <c r="AA374" s="54"/>
    </row>
    <row r="375" spans="5:27" x14ac:dyDescent="0.25">
      <c r="E375" s="54"/>
      <c r="F375" s="54"/>
      <c r="G375" s="54"/>
      <c r="H375" s="54"/>
      <c r="I375" s="54"/>
      <c r="J375" s="54"/>
      <c r="K375" s="54"/>
      <c r="U375" s="54"/>
      <c r="V375" s="54"/>
      <c r="W375" s="54"/>
      <c r="X375" s="54"/>
      <c r="Y375" s="54"/>
      <c r="Z375" s="54"/>
      <c r="AA375" s="54"/>
    </row>
    <row r="376" spans="5:27" x14ac:dyDescent="0.25">
      <c r="E376" s="54"/>
      <c r="F376" s="54"/>
      <c r="G376" s="54"/>
      <c r="H376" s="54"/>
      <c r="I376" s="54"/>
      <c r="J376" s="54"/>
      <c r="K376" s="54"/>
      <c r="U376" s="54"/>
      <c r="V376" s="54"/>
      <c r="W376" s="54"/>
      <c r="X376" s="54"/>
      <c r="Y376" s="54"/>
      <c r="Z376" s="54"/>
      <c r="AA376" s="54"/>
    </row>
    <row r="377" spans="5:27" x14ac:dyDescent="0.25">
      <c r="E377" s="54"/>
      <c r="F377" s="54"/>
      <c r="G377" s="54"/>
      <c r="H377" s="54"/>
      <c r="I377" s="54"/>
      <c r="J377" s="54"/>
      <c r="K377" s="54"/>
      <c r="U377" s="54"/>
      <c r="V377" s="54"/>
      <c r="W377" s="54"/>
      <c r="X377" s="54"/>
      <c r="Y377" s="54"/>
      <c r="Z377" s="54"/>
      <c r="AA377" s="54"/>
    </row>
    <row r="378" spans="5:27" x14ac:dyDescent="0.25">
      <c r="E378" s="54"/>
      <c r="F378" s="54"/>
      <c r="G378" s="54"/>
      <c r="H378" s="54"/>
      <c r="I378" s="54"/>
      <c r="J378" s="54"/>
      <c r="K378" s="54"/>
      <c r="U378" s="54"/>
      <c r="V378" s="54"/>
      <c r="W378" s="54"/>
      <c r="X378" s="54"/>
      <c r="Y378" s="54"/>
      <c r="Z378" s="54"/>
      <c r="AA378" s="54"/>
    </row>
    <row r="379" spans="5:27" x14ac:dyDescent="0.25">
      <c r="E379" s="54"/>
      <c r="F379" s="54"/>
      <c r="G379" s="54"/>
      <c r="H379" s="54"/>
      <c r="I379" s="54"/>
      <c r="J379" s="54"/>
      <c r="K379" s="54"/>
      <c r="U379" s="54"/>
      <c r="V379" s="54"/>
      <c r="W379" s="54"/>
      <c r="X379" s="54"/>
      <c r="Y379" s="54"/>
      <c r="Z379" s="54"/>
      <c r="AA379" s="54"/>
    </row>
    <row r="380" spans="5:27" x14ac:dyDescent="0.25">
      <c r="E380" s="54"/>
      <c r="F380" s="54"/>
      <c r="G380" s="54"/>
      <c r="H380" s="54"/>
      <c r="I380" s="54"/>
      <c r="J380" s="54"/>
      <c r="K380" s="54"/>
      <c r="U380" s="54"/>
      <c r="V380" s="54"/>
      <c r="W380" s="54"/>
      <c r="X380" s="54"/>
      <c r="Y380" s="54"/>
      <c r="Z380" s="54"/>
      <c r="AA380" s="54"/>
    </row>
    <row r="381" spans="5:27" x14ac:dyDescent="0.25">
      <c r="E381" s="54"/>
      <c r="F381" s="54"/>
      <c r="G381" s="54"/>
      <c r="H381" s="54"/>
      <c r="I381" s="54"/>
      <c r="J381" s="54"/>
      <c r="K381" s="54"/>
      <c r="U381" s="54"/>
      <c r="V381" s="54"/>
      <c r="W381" s="54"/>
      <c r="X381" s="54"/>
      <c r="Y381" s="54"/>
      <c r="Z381" s="54"/>
      <c r="AA381" s="54"/>
    </row>
    <row r="382" spans="5:27" x14ac:dyDescent="0.25">
      <c r="E382" s="54"/>
      <c r="F382" s="54"/>
      <c r="G382" s="54"/>
      <c r="H382" s="54"/>
      <c r="I382" s="54"/>
      <c r="J382" s="54"/>
      <c r="K382" s="54"/>
      <c r="U382" s="54"/>
      <c r="V382" s="54"/>
      <c r="W382" s="54"/>
      <c r="X382" s="54"/>
      <c r="Y382" s="54"/>
      <c r="Z382" s="54"/>
      <c r="AA382" s="54"/>
    </row>
    <row r="383" spans="5:27" x14ac:dyDescent="0.25">
      <c r="E383" s="54"/>
      <c r="F383" s="54"/>
      <c r="G383" s="54"/>
      <c r="H383" s="54"/>
      <c r="I383" s="54"/>
      <c r="J383" s="54"/>
      <c r="K383" s="54"/>
      <c r="U383" s="54"/>
      <c r="V383" s="54"/>
      <c r="W383" s="54"/>
      <c r="X383" s="54"/>
      <c r="Y383" s="54"/>
      <c r="Z383" s="54"/>
      <c r="AA383" s="54"/>
    </row>
    <row r="384" spans="5:27" x14ac:dyDescent="0.25">
      <c r="E384" s="54"/>
      <c r="F384" s="54"/>
      <c r="G384" s="54"/>
      <c r="H384" s="54"/>
      <c r="I384" s="54"/>
      <c r="J384" s="54"/>
      <c r="K384" s="54"/>
      <c r="U384" s="54"/>
      <c r="V384" s="54"/>
      <c r="W384" s="54"/>
      <c r="X384" s="54"/>
      <c r="Y384" s="54"/>
      <c r="Z384" s="54"/>
      <c r="AA384" s="54"/>
    </row>
    <row r="385" spans="5:27" x14ac:dyDescent="0.25">
      <c r="E385" s="54"/>
      <c r="F385" s="54"/>
      <c r="G385" s="54"/>
      <c r="H385" s="54"/>
      <c r="I385" s="54"/>
      <c r="J385" s="54"/>
      <c r="K385" s="54"/>
      <c r="U385" s="54"/>
      <c r="V385" s="54"/>
      <c r="W385" s="54"/>
      <c r="X385" s="54"/>
      <c r="Y385" s="54"/>
      <c r="Z385" s="54"/>
      <c r="AA385" s="54"/>
    </row>
    <row r="386" spans="5:27" x14ac:dyDescent="0.25">
      <c r="E386" s="54"/>
      <c r="F386" s="54"/>
      <c r="G386" s="54"/>
      <c r="H386" s="54"/>
      <c r="I386" s="54"/>
      <c r="J386" s="54"/>
      <c r="K386" s="54"/>
      <c r="U386" s="54"/>
      <c r="V386" s="54"/>
      <c r="W386" s="54"/>
      <c r="X386" s="54"/>
      <c r="Y386" s="54"/>
      <c r="Z386" s="54"/>
      <c r="AA386" s="54"/>
    </row>
    <row r="387" spans="5:27" x14ac:dyDescent="0.25">
      <c r="E387" s="54"/>
      <c r="F387" s="54"/>
      <c r="G387" s="54"/>
      <c r="H387" s="54"/>
      <c r="I387" s="54"/>
      <c r="J387" s="54"/>
      <c r="K387" s="54"/>
      <c r="U387" s="54"/>
      <c r="V387" s="54"/>
      <c r="W387" s="54"/>
      <c r="X387" s="54"/>
      <c r="Y387" s="54"/>
      <c r="Z387" s="54"/>
      <c r="AA387" s="54"/>
    </row>
    <row r="388" spans="5:27" x14ac:dyDescent="0.25">
      <c r="E388" s="54"/>
      <c r="F388" s="54"/>
      <c r="G388" s="54"/>
      <c r="H388" s="54"/>
      <c r="I388" s="54"/>
      <c r="J388" s="54"/>
      <c r="K388" s="54"/>
      <c r="U388" s="54"/>
      <c r="V388" s="54"/>
      <c r="W388" s="54"/>
      <c r="X388" s="54"/>
      <c r="Y388" s="54"/>
      <c r="Z388" s="54"/>
      <c r="AA388" s="54"/>
    </row>
    <row r="389" spans="5:27" x14ac:dyDescent="0.25">
      <c r="E389" s="54"/>
      <c r="F389" s="54"/>
      <c r="G389" s="54"/>
      <c r="H389" s="54"/>
      <c r="I389" s="54"/>
      <c r="J389" s="54"/>
      <c r="K389" s="54"/>
      <c r="U389" s="54"/>
      <c r="V389" s="54"/>
      <c r="W389" s="54"/>
      <c r="X389" s="54"/>
      <c r="Y389" s="54"/>
      <c r="Z389" s="54"/>
      <c r="AA389" s="54"/>
    </row>
    <row r="390" spans="5:27" x14ac:dyDescent="0.25">
      <c r="E390" s="54"/>
      <c r="F390" s="54"/>
      <c r="G390" s="54"/>
      <c r="H390" s="54"/>
      <c r="I390" s="54"/>
      <c r="J390" s="54"/>
      <c r="K390" s="54"/>
      <c r="U390" s="54"/>
      <c r="V390" s="54"/>
      <c r="W390" s="54"/>
      <c r="X390" s="54"/>
      <c r="Y390" s="54"/>
      <c r="Z390" s="54"/>
      <c r="AA390" s="54"/>
    </row>
    <row r="391" spans="5:27" x14ac:dyDescent="0.25">
      <c r="E391" s="54"/>
      <c r="F391" s="54"/>
      <c r="G391" s="54"/>
      <c r="H391" s="54"/>
      <c r="I391" s="54"/>
      <c r="J391" s="54"/>
      <c r="K391" s="54"/>
      <c r="U391" s="54"/>
      <c r="V391" s="54"/>
      <c r="W391" s="54"/>
      <c r="X391" s="54"/>
      <c r="Y391" s="54"/>
      <c r="Z391" s="54"/>
      <c r="AA391" s="54"/>
    </row>
    <row r="392" spans="5:27" x14ac:dyDescent="0.25">
      <c r="E392" s="54"/>
      <c r="F392" s="54"/>
      <c r="G392" s="54"/>
      <c r="H392" s="54"/>
      <c r="I392" s="54"/>
      <c r="J392" s="54"/>
      <c r="K392" s="54"/>
      <c r="U392" s="54"/>
      <c r="V392" s="54"/>
      <c r="W392" s="54"/>
      <c r="X392" s="54"/>
      <c r="Y392" s="54"/>
      <c r="Z392" s="54"/>
      <c r="AA392" s="54"/>
    </row>
    <row r="393" spans="5:27" x14ac:dyDescent="0.25">
      <c r="E393" s="54"/>
      <c r="F393" s="54"/>
      <c r="G393" s="54"/>
      <c r="H393" s="54"/>
      <c r="I393" s="54"/>
      <c r="J393" s="54"/>
      <c r="K393" s="54"/>
      <c r="U393" s="54"/>
      <c r="V393" s="54"/>
      <c r="W393" s="54"/>
      <c r="X393" s="54"/>
      <c r="Y393" s="54"/>
      <c r="Z393" s="54"/>
      <c r="AA393" s="54"/>
    </row>
    <row r="394" spans="5:27" x14ac:dyDescent="0.25">
      <c r="E394" s="54"/>
      <c r="F394" s="54"/>
      <c r="G394" s="54"/>
      <c r="H394" s="54"/>
      <c r="I394" s="54"/>
      <c r="J394" s="54"/>
      <c r="K394" s="54"/>
      <c r="U394" s="54"/>
      <c r="V394" s="54"/>
      <c r="W394" s="54"/>
      <c r="X394" s="54"/>
      <c r="Y394" s="54"/>
      <c r="Z394" s="54"/>
      <c r="AA394" s="54"/>
    </row>
    <row r="395" spans="5:27" x14ac:dyDescent="0.25">
      <c r="E395" s="54"/>
      <c r="F395" s="54"/>
      <c r="G395" s="54"/>
      <c r="H395" s="54"/>
      <c r="I395" s="54"/>
      <c r="J395" s="54"/>
      <c r="K395" s="54"/>
      <c r="U395" s="54"/>
      <c r="V395" s="54"/>
      <c r="W395" s="54"/>
      <c r="X395" s="54"/>
      <c r="Y395" s="54"/>
      <c r="Z395" s="54"/>
      <c r="AA395" s="54"/>
    </row>
    <row r="396" spans="5:27" x14ac:dyDescent="0.25">
      <c r="E396" s="54"/>
      <c r="F396" s="54"/>
      <c r="G396" s="54"/>
      <c r="H396" s="54"/>
      <c r="I396" s="54"/>
      <c r="J396" s="54"/>
      <c r="K396" s="54"/>
      <c r="U396" s="54"/>
      <c r="V396" s="54"/>
      <c r="W396" s="54"/>
      <c r="X396" s="54"/>
      <c r="Y396" s="54"/>
      <c r="Z396" s="54"/>
      <c r="AA396" s="54"/>
    </row>
    <row r="397" spans="5:27" x14ac:dyDescent="0.25">
      <c r="E397" s="54"/>
      <c r="F397" s="54"/>
      <c r="G397" s="54"/>
      <c r="H397" s="54"/>
      <c r="I397" s="54"/>
      <c r="J397" s="54"/>
      <c r="K397" s="54"/>
      <c r="U397" s="54"/>
      <c r="V397" s="54"/>
      <c r="W397" s="54"/>
      <c r="X397" s="54"/>
      <c r="Y397" s="54"/>
      <c r="Z397" s="54"/>
      <c r="AA397" s="54"/>
    </row>
    <row r="398" spans="5:27" x14ac:dyDescent="0.25">
      <c r="E398" s="54"/>
      <c r="F398" s="54"/>
      <c r="G398" s="54"/>
      <c r="H398" s="54"/>
      <c r="I398" s="54"/>
      <c r="J398" s="54"/>
      <c r="K398" s="54"/>
      <c r="U398" s="54"/>
      <c r="V398" s="54"/>
      <c r="W398" s="54"/>
      <c r="X398" s="54"/>
      <c r="Y398" s="54"/>
      <c r="Z398" s="54"/>
      <c r="AA398" s="54"/>
    </row>
    <row r="399" spans="5:27" x14ac:dyDescent="0.25">
      <c r="E399" s="54"/>
      <c r="F399" s="54"/>
      <c r="G399" s="54"/>
      <c r="H399" s="54"/>
      <c r="I399" s="54"/>
      <c r="J399" s="54"/>
      <c r="K399" s="54"/>
      <c r="U399" s="54"/>
      <c r="V399" s="54"/>
      <c r="W399" s="54"/>
      <c r="X399" s="54"/>
      <c r="Y399" s="54"/>
      <c r="Z399" s="54"/>
      <c r="AA399" s="54"/>
    </row>
    <row r="400" spans="5:27" x14ac:dyDescent="0.25">
      <c r="E400" s="54"/>
      <c r="F400" s="54"/>
      <c r="G400" s="54"/>
      <c r="H400" s="54"/>
      <c r="I400" s="54"/>
      <c r="J400" s="54"/>
      <c r="K400" s="54"/>
      <c r="U400" s="54"/>
      <c r="V400" s="54"/>
      <c r="W400" s="54"/>
      <c r="X400" s="54"/>
      <c r="Y400" s="54"/>
      <c r="Z400" s="54"/>
      <c r="AA400" s="54"/>
    </row>
    <row r="401" spans="5:27" x14ac:dyDescent="0.25">
      <c r="E401" s="54"/>
      <c r="F401" s="54"/>
      <c r="G401" s="54"/>
      <c r="H401" s="54"/>
      <c r="I401" s="54"/>
      <c r="J401" s="54"/>
      <c r="K401" s="54"/>
      <c r="U401" s="54"/>
      <c r="V401" s="54"/>
      <c r="W401" s="54"/>
      <c r="X401" s="54"/>
      <c r="Y401" s="54"/>
      <c r="Z401" s="54"/>
      <c r="AA401" s="54"/>
    </row>
    <row r="402" spans="5:27" x14ac:dyDescent="0.25">
      <c r="E402" s="54"/>
      <c r="F402" s="54"/>
      <c r="G402" s="54"/>
      <c r="H402" s="54"/>
      <c r="I402" s="54"/>
      <c r="J402" s="54"/>
      <c r="K402" s="54"/>
      <c r="U402" s="54"/>
      <c r="V402" s="54"/>
      <c r="W402" s="54"/>
      <c r="X402" s="54"/>
      <c r="Y402" s="54"/>
      <c r="Z402" s="54"/>
      <c r="AA402" s="54"/>
    </row>
    <row r="403" spans="5:27" x14ac:dyDescent="0.25">
      <c r="E403" s="54"/>
      <c r="F403" s="54"/>
      <c r="G403" s="54"/>
      <c r="H403" s="54"/>
      <c r="I403" s="54"/>
      <c r="J403" s="54"/>
      <c r="K403" s="54"/>
      <c r="U403" s="54"/>
      <c r="V403" s="54"/>
      <c r="W403" s="54"/>
      <c r="X403" s="54"/>
      <c r="Y403" s="54"/>
      <c r="Z403" s="54"/>
      <c r="AA403" s="54"/>
    </row>
    <row r="404" spans="5:27" x14ac:dyDescent="0.25">
      <c r="E404" s="54"/>
      <c r="F404" s="54"/>
      <c r="G404" s="54"/>
      <c r="H404" s="54"/>
      <c r="I404" s="54"/>
      <c r="J404" s="54"/>
      <c r="K404" s="54"/>
      <c r="U404" s="54"/>
      <c r="V404" s="54"/>
      <c r="W404" s="54"/>
      <c r="X404" s="54"/>
      <c r="Y404" s="54"/>
      <c r="Z404" s="54"/>
      <c r="AA404" s="54"/>
    </row>
    <row r="405" spans="5:27" x14ac:dyDescent="0.25">
      <c r="E405" s="54"/>
      <c r="F405" s="54"/>
      <c r="G405" s="54"/>
      <c r="H405" s="54"/>
      <c r="I405" s="54"/>
      <c r="J405" s="54"/>
      <c r="K405" s="54"/>
      <c r="U405" s="54"/>
      <c r="V405" s="54"/>
      <c r="W405" s="54"/>
      <c r="X405" s="54"/>
      <c r="Y405" s="54"/>
      <c r="Z405" s="54"/>
      <c r="AA405" s="54"/>
    </row>
    <row r="406" spans="5:27" x14ac:dyDescent="0.25">
      <c r="E406" s="54"/>
      <c r="F406" s="54"/>
      <c r="G406" s="54"/>
      <c r="H406" s="54"/>
      <c r="I406" s="54"/>
      <c r="J406" s="54"/>
      <c r="K406" s="54"/>
      <c r="U406" s="54"/>
      <c r="V406" s="54"/>
      <c r="W406" s="54"/>
      <c r="X406" s="54"/>
      <c r="Y406" s="54"/>
      <c r="Z406" s="54"/>
      <c r="AA406" s="54"/>
    </row>
    <row r="407" spans="5:27" x14ac:dyDescent="0.25">
      <c r="E407" s="54"/>
      <c r="F407" s="54"/>
      <c r="G407" s="54"/>
      <c r="H407" s="54"/>
      <c r="I407" s="54"/>
      <c r="J407" s="54"/>
      <c r="K407" s="54"/>
      <c r="U407" s="54"/>
      <c r="V407" s="54"/>
      <c r="W407" s="54"/>
      <c r="X407" s="54"/>
      <c r="Y407" s="54"/>
      <c r="Z407" s="54"/>
      <c r="AA407" s="54"/>
    </row>
    <row r="408" spans="5:27" x14ac:dyDescent="0.25">
      <c r="E408" s="54"/>
      <c r="F408" s="54"/>
      <c r="G408" s="54"/>
      <c r="H408" s="54"/>
      <c r="I408" s="54"/>
      <c r="J408" s="54"/>
      <c r="K408" s="54"/>
      <c r="U408" s="54"/>
      <c r="V408" s="54"/>
      <c r="W408" s="54"/>
      <c r="X408" s="54"/>
      <c r="Y408" s="54"/>
      <c r="Z408" s="54"/>
      <c r="AA408" s="54"/>
    </row>
    <row r="409" spans="5:27" x14ac:dyDescent="0.25">
      <c r="E409" s="54"/>
      <c r="F409" s="54"/>
      <c r="G409" s="54"/>
      <c r="H409" s="54"/>
      <c r="I409" s="54"/>
      <c r="J409" s="54"/>
      <c r="K409" s="54"/>
      <c r="U409" s="54"/>
      <c r="V409" s="54"/>
      <c r="W409" s="54"/>
      <c r="X409" s="54"/>
      <c r="Y409" s="54"/>
      <c r="Z409" s="54"/>
      <c r="AA409" s="54"/>
    </row>
    <row r="410" spans="5:27" x14ac:dyDescent="0.25">
      <c r="E410" s="54"/>
      <c r="F410" s="54"/>
      <c r="G410" s="54"/>
      <c r="H410" s="54"/>
      <c r="I410" s="54"/>
      <c r="J410" s="54"/>
      <c r="K410" s="54"/>
      <c r="U410" s="54"/>
      <c r="V410" s="54"/>
      <c r="W410" s="54"/>
      <c r="X410" s="54"/>
      <c r="Y410" s="54"/>
      <c r="Z410" s="54"/>
      <c r="AA410" s="54"/>
    </row>
    <row r="411" spans="5:27" x14ac:dyDescent="0.25">
      <c r="E411" s="54"/>
      <c r="F411" s="54"/>
      <c r="G411" s="54"/>
      <c r="H411" s="54"/>
      <c r="I411" s="54"/>
      <c r="J411" s="54"/>
      <c r="K411" s="54"/>
      <c r="U411" s="54"/>
      <c r="V411" s="54"/>
      <c r="W411" s="54"/>
      <c r="X411" s="54"/>
      <c r="Y411" s="54"/>
      <c r="Z411" s="54"/>
      <c r="AA411" s="54"/>
    </row>
    <row r="412" spans="5:27" x14ac:dyDescent="0.25">
      <c r="E412" s="54"/>
      <c r="F412" s="54"/>
      <c r="G412" s="54"/>
      <c r="H412" s="54"/>
      <c r="I412" s="54"/>
      <c r="J412" s="54"/>
      <c r="K412" s="54"/>
      <c r="U412" s="54"/>
      <c r="V412" s="54"/>
      <c r="W412" s="54"/>
      <c r="X412" s="54"/>
      <c r="Y412" s="54"/>
      <c r="Z412" s="54"/>
      <c r="AA412" s="54"/>
    </row>
    <row r="413" spans="5:27" x14ac:dyDescent="0.25">
      <c r="E413" s="54"/>
      <c r="F413" s="54"/>
      <c r="G413" s="54"/>
      <c r="H413" s="54"/>
      <c r="I413" s="54"/>
      <c r="J413" s="54"/>
      <c r="K413" s="54"/>
      <c r="U413" s="54"/>
      <c r="V413" s="54"/>
      <c r="W413" s="54"/>
      <c r="X413" s="54"/>
      <c r="Y413" s="54"/>
      <c r="Z413" s="54"/>
      <c r="AA413" s="54"/>
    </row>
    <row r="414" spans="5:27" x14ac:dyDescent="0.25">
      <c r="E414" s="54"/>
      <c r="F414" s="54"/>
      <c r="G414" s="54"/>
      <c r="H414" s="54"/>
      <c r="I414" s="54"/>
      <c r="J414" s="54"/>
      <c r="K414" s="54"/>
      <c r="U414" s="54"/>
      <c r="V414" s="54"/>
      <c r="W414" s="54"/>
      <c r="X414" s="54"/>
      <c r="Y414" s="54"/>
      <c r="Z414" s="54"/>
      <c r="AA414" s="54"/>
    </row>
    <row r="415" spans="5:27" x14ac:dyDescent="0.25">
      <c r="E415" s="54"/>
      <c r="F415" s="54"/>
      <c r="G415" s="54"/>
      <c r="H415" s="54"/>
      <c r="I415" s="54"/>
      <c r="J415" s="54"/>
      <c r="K415" s="54"/>
      <c r="U415" s="54"/>
      <c r="V415" s="54"/>
      <c r="W415" s="54"/>
      <c r="X415" s="54"/>
      <c r="Y415" s="54"/>
      <c r="Z415" s="54"/>
      <c r="AA415" s="54"/>
    </row>
    <row r="416" spans="5:27" x14ac:dyDescent="0.25">
      <c r="E416" s="54"/>
      <c r="F416" s="54"/>
      <c r="G416" s="54"/>
      <c r="H416" s="54"/>
      <c r="I416" s="54"/>
      <c r="J416" s="54"/>
      <c r="K416" s="54"/>
      <c r="U416" s="54"/>
      <c r="V416" s="54"/>
      <c r="W416" s="54"/>
      <c r="X416" s="54"/>
      <c r="Y416" s="54"/>
      <c r="Z416" s="54"/>
      <c r="AA416" s="54"/>
    </row>
    <row r="417" spans="5:27" x14ac:dyDescent="0.25">
      <c r="E417" s="54"/>
      <c r="F417" s="54"/>
      <c r="G417" s="54"/>
      <c r="H417" s="54"/>
      <c r="I417" s="54"/>
      <c r="J417" s="54"/>
      <c r="K417" s="54"/>
      <c r="U417" s="54"/>
      <c r="V417" s="54"/>
      <c r="W417" s="54"/>
      <c r="X417" s="54"/>
      <c r="Y417" s="54"/>
      <c r="Z417" s="54"/>
      <c r="AA417" s="54"/>
    </row>
    <row r="418" spans="5:27" x14ac:dyDescent="0.25">
      <c r="E418" s="54"/>
      <c r="F418" s="54"/>
      <c r="G418" s="54"/>
      <c r="H418" s="54"/>
      <c r="I418" s="54"/>
      <c r="J418" s="54"/>
      <c r="K418" s="54"/>
      <c r="U418" s="54"/>
      <c r="V418" s="54"/>
      <c r="W418" s="54"/>
      <c r="X418" s="54"/>
      <c r="Y418" s="54"/>
      <c r="Z418" s="54"/>
      <c r="AA418" s="54"/>
    </row>
    <row r="419" spans="5:27" x14ac:dyDescent="0.25">
      <c r="E419" s="54"/>
      <c r="F419" s="54"/>
      <c r="G419" s="54"/>
      <c r="H419" s="54"/>
      <c r="I419" s="54"/>
      <c r="J419" s="54"/>
      <c r="K419" s="54"/>
      <c r="U419" s="54"/>
      <c r="V419" s="54"/>
      <c r="W419" s="54"/>
      <c r="X419" s="54"/>
      <c r="Y419" s="54"/>
      <c r="Z419" s="54"/>
      <c r="AA419" s="54"/>
    </row>
    <row r="420" spans="5:27" x14ac:dyDescent="0.25">
      <c r="E420" s="54"/>
      <c r="F420" s="54"/>
      <c r="G420" s="54"/>
      <c r="H420" s="54"/>
      <c r="I420" s="54"/>
      <c r="J420" s="54"/>
      <c r="K420" s="54"/>
      <c r="U420" s="54"/>
      <c r="V420" s="54"/>
      <c r="W420" s="54"/>
      <c r="X420" s="54"/>
      <c r="Y420" s="54"/>
      <c r="Z420" s="54"/>
      <c r="AA420" s="54"/>
    </row>
    <row r="421" spans="5:27" x14ac:dyDescent="0.25">
      <c r="E421" s="54"/>
      <c r="F421" s="54"/>
      <c r="G421" s="54"/>
      <c r="H421" s="54"/>
      <c r="I421" s="54"/>
      <c r="J421" s="54"/>
      <c r="K421" s="54"/>
      <c r="U421" s="54"/>
      <c r="V421" s="54"/>
      <c r="W421" s="54"/>
      <c r="X421" s="54"/>
      <c r="Y421" s="54"/>
      <c r="Z421" s="54"/>
      <c r="AA421" s="54"/>
    </row>
    <row r="422" spans="5:27" x14ac:dyDescent="0.25">
      <c r="E422" s="54"/>
      <c r="F422" s="54"/>
      <c r="G422" s="54"/>
      <c r="H422" s="54"/>
      <c r="I422" s="54"/>
      <c r="J422" s="54"/>
      <c r="K422" s="54"/>
      <c r="U422" s="54"/>
      <c r="V422" s="54"/>
      <c r="W422" s="54"/>
      <c r="X422" s="54"/>
      <c r="Y422" s="54"/>
      <c r="Z422" s="54"/>
      <c r="AA422" s="54"/>
    </row>
    <row r="423" spans="5:27" x14ac:dyDescent="0.25">
      <c r="E423" s="54"/>
      <c r="F423" s="54"/>
      <c r="G423" s="54"/>
      <c r="H423" s="54"/>
      <c r="I423" s="54"/>
      <c r="J423" s="54"/>
      <c r="K423" s="54"/>
      <c r="U423" s="54"/>
      <c r="V423" s="54"/>
      <c r="W423" s="54"/>
      <c r="X423" s="54"/>
      <c r="Y423" s="54"/>
      <c r="Z423" s="54"/>
      <c r="AA423" s="54"/>
    </row>
    <row r="424" spans="5:27" x14ac:dyDescent="0.25">
      <c r="E424" s="54"/>
      <c r="F424" s="54"/>
      <c r="G424" s="54"/>
      <c r="H424" s="54"/>
      <c r="I424" s="54"/>
      <c r="J424" s="54"/>
      <c r="K424" s="54"/>
      <c r="U424" s="54"/>
      <c r="V424" s="54"/>
      <c r="W424" s="54"/>
      <c r="X424" s="54"/>
      <c r="Y424" s="54"/>
      <c r="Z424" s="54"/>
      <c r="AA424" s="54"/>
    </row>
    <row r="425" spans="5:27" x14ac:dyDescent="0.25">
      <c r="E425" s="54"/>
      <c r="F425" s="54"/>
      <c r="G425" s="54"/>
      <c r="H425" s="54"/>
      <c r="I425" s="54"/>
      <c r="J425" s="54"/>
      <c r="K425" s="54"/>
      <c r="U425" s="54"/>
      <c r="V425" s="54"/>
      <c r="W425" s="54"/>
      <c r="X425" s="54"/>
      <c r="Y425" s="54"/>
      <c r="Z425" s="54"/>
      <c r="AA425" s="54"/>
    </row>
    <row r="426" spans="5:27" x14ac:dyDescent="0.25">
      <c r="E426" s="54"/>
      <c r="F426" s="54"/>
      <c r="G426" s="54"/>
      <c r="H426" s="54"/>
      <c r="I426" s="54"/>
      <c r="J426" s="54"/>
      <c r="K426" s="54"/>
      <c r="U426" s="54"/>
      <c r="V426" s="54"/>
      <c r="W426" s="54"/>
      <c r="X426" s="54"/>
      <c r="Y426" s="54"/>
      <c r="Z426" s="54"/>
      <c r="AA426" s="54"/>
    </row>
    <row r="427" spans="5:27" x14ac:dyDescent="0.25">
      <c r="E427" s="54"/>
      <c r="F427" s="54"/>
      <c r="G427" s="54"/>
      <c r="H427" s="54"/>
      <c r="I427" s="54"/>
      <c r="J427" s="54"/>
      <c r="K427" s="54"/>
      <c r="U427" s="54"/>
      <c r="V427" s="54"/>
      <c r="W427" s="54"/>
      <c r="X427" s="54"/>
      <c r="Y427" s="54"/>
      <c r="Z427" s="54"/>
      <c r="AA427" s="54"/>
    </row>
    <row r="428" spans="5:27" x14ac:dyDescent="0.25">
      <c r="E428" s="54"/>
      <c r="F428" s="54"/>
      <c r="G428" s="54"/>
      <c r="H428" s="54"/>
      <c r="I428" s="54"/>
      <c r="J428" s="54"/>
      <c r="K428" s="54"/>
      <c r="U428" s="54"/>
      <c r="V428" s="54"/>
      <c r="W428" s="54"/>
      <c r="X428" s="54"/>
      <c r="Y428" s="54"/>
      <c r="Z428" s="54"/>
      <c r="AA428" s="54"/>
    </row>
    <row r="429" spans="5:27" x14ac:dyDescent="0.25">
      <c r="E429" s="54"/>
      <c r="F429" s="54"/>
      <c r="G429" s="54"/>
      <c r="H429" s="54"/>
      <c r="I429" s="54"/>
      <c r="J429" s="54"/>
      <c r="K429" s="54"/>
      <c r="U429" s="54"/>
      <c r="V429" s="54"/>
      <c r="W429" s="54"/>
      <c r="X429" s="54"/>
      <c r="Y429" s="54"/>
      <c r="Z429" s="54"/>
      <c r="AA429" s="54"/>
    </row>
    <row r="430" spans="5:27" x14ac:dyDescent="0.25">
      <c r="E430" s="54"/>
      <c r="F430" s="54"/>
      <c r="G430" s="54"/>
      <c r="H430" s="54"/>
      <c r="I430" s="54"/>
      <c r="J430" s="54"/>
      <c r="K430" s="54"/>
      <c r="U430" s="54"/>
      <c r="V430" s="54"/>
      <c r="W430" s="54"/>
      <c r="X430" s="54"/>
      <c r="Y430" s="54"/>
      <c r="Z430" s="54"/>
      <c r="AA430" s="54"/>
    </row>
    <row r="431" spans="5:27" x14ac:dyDescent="0.25">
      <c r="E431" s="54"/>
      <c r="F431" s="54"/>
      <c r="G431" s="54"/>
      <c r="H431" s="54"/>
      <c r="I431" s="54"/>
      <c r="J431" s="54"/>
      <c r="K431" s="54"/>
      <c r="U431" s="54"/>
      <c r="V431" s="54"/>
      <c r="W431" s="54"/>
      <c r="X431" s="54"/>
      <c r="Y431" s="54"/>
      <c r="Z431" s="54"/>
      <c r="AA431" s="54"/>
    </row>
    <row r="432" spans="5:27" x14ac:dyDescent="0.25">
      <c r="E432" s="54"/>
      <c r="F432" s="54"/>
      <c r="G432" s="54"/>
      <c r="H432" s="54"/>
      <c r="I432" s="54"/>
      <c r="J432" s="54"/>
      <c r="K432" s="54"/>
      <c r="U432" s="54"/>
      <c r="V432" s="54"/>
      <c r="W432" s="54"/>
      <c r="X432" s="54"/>
      <c r="Y432" s="54"/>
      <c r="Z432" s="54"/>
      <c r="AA432" s="54"/>
    </row>
    <row r="433" spans="5:27" x14ac:dyDescent="0.25">
      <c r="E433" s="54"/>
      <c r="F433" s="54"/>
      <c r="G433" s="54"/>
      <c r="H433" s="54"/>
      <c r="I433" s="54"/>
      <c r="J433" s="54"/>
      <c r="K433" s="54"/>
      <c r="U433" s="54"/>
      <c r="V433" s="54"/>
      <c r="W433" s="54"/>
      <c r="X433" s="54"/>
      <c r="Y433" s="54"/>
      <c r="Z433" s="54"/>
      <c r="AA433" s="54"/>
    </row>
    <row r="434" spans="5:27" x14ac:dyDescent="0.25">
      <c r="E434" s="54"/>
      <c r="F434" s="54"/>
      <c r="G434" s="54"/>
      <c r="H434" s="54"/>
      <c r="I434" s="54"/>
      <c r="J434" s="54"/>
      <c r="K434" s="54"/>
      <c r="U434" s="54"/>
      <c r="V434" s="54"/>
      <c r="W434" s="54"/>
      <c r="X434" s="54"/>
      <c r="Y434" s="54"/>
      <c r="Z434" s="54"/>
      <c r="AA434" s="54"/>
    </row>
    <row r="435" spans="5:27" x14ac:dyDescent="0.25">
      <c r="E435" s="54"/>
      <c r="F435" s="54"/>
      <c r="G435" s="54"/>
      <c r="H435" s="54"/>
      <c r="I435" s="54"/>
      <c r="J435" s="54"/>
      <c r="K435" s="54"/>
      <c r="U435" s="54"/>
      <c r="V435" s="54"/>
      <c r="W435" s="54"/>
      <c r="X435" s="54"/>
      <c r="Y435" s="54"/>
      <c r="Z435" s="54"/>
      <c r="AA435" s="54"/>
    </row>
    <row r="436" spans="5:27" x14ac:dyDescent="0.25">
      <c r="E436" s="54"/>
      <c r="F436" s="54"/>
      <c r="G436" s="54"/>
      <c r="H436" s="54"/>
      <c r="I436" s="54"/>
      <c r="J436" s="54"/>
      <c r="K436" s="54"/>
      <c r="U436" s="54"/>
      <c r="V436" s="54"/>
      <c r="W436" s="54"/>
      <c r="X436" s="54"/>
      <c r="Y436" s="54"/>
      <c r="Z436" s="54"/>
      <c r="AA436" s="54"/>
    </row>
    <row r="437" spans="5:27" x14ac:dyDescent="0.25">
      <c r="E437" s="54"/>
      <c r="F437" s="54"/>
      <c r="G437" s="54"/>
      <c r="H437" s="54"/>
      <c r="I437" s="54"/>
      <c r="J437" s="54"/>
      <c r="K437" s="54"/>
      <c r="U437" s="54"/>
      <c r="V437" s="54"/>
      <c r="W437" s="54"/>
      <c r="X437" s="54"/>
      <c r="Y437" s="54"/>
      <c r="Z437" s="54"/>
      <c r="AA437" s="54"/>
    </row>
    <row r="438" spans="5:27" x14ac:dyDescent="0.25">
      <c r="E438" s="54"/>
      <c r="F438" s="54"/>
      <c r="G438" s="54"/>
      <c r="H438" s="54"/>
      <c r="I438" s="54"/>
      <c r="J438" s="54"/>
      <c r="K438" s="54"/>
      <c r="U438" s="54"/>
      <c r="V438" s="54"/>
      <c r="W438" s="54"/>
      <c r="X438" s="54"/>
      <c r="Y438" s="54"/>
      <c r="Z438" s="54"/>
      <c r="AA438" s="54"/>
    </row>
    <row r="439" spans="5:27" x14ac:dyDescent="0.25">
      <c r="E439" s="54"/>
      <c r="F439" s="54"/>
      <c r="G439" s="54"/>
      <c r="H439" s="54"/>
      <c r="I439" s="54"/>
      <c r="J439" s="54"/>
      <c r="K439" s="54"/>
      <c r="U439" s="54"/>
      <c r="V439" s="54"/>
      <c r="W439" s="54"/>
      <c r="X439" s="54"/>
      <c r="Y439" s="54"/>
      <c r="Z439" s="54"/>
      <c r="AA439" s="54"/>
    </row>
    <row r="440" spans="5:27" x14ac:dyDescent="0.25">
      <c r="E440" s="54"/>
      <c r="F440" s="54"/>
      <c r="G440" s="54"/>
      <c r="H440" s="54"/>
      <c r="I440" s="54"/>
      <c r="J440" s="54"/>
      <c r="K440" s="54"/>
      <c r="U440" s="54"/>
      <c r="V440" s="54"/>
      <c r="W440" s="54"/>
      <c r="X440" s="54"/>
      <c r="Y440" s="54"/>
      <c r="Z440" s="54"/>
      <c r="AA440" s="54"/>
    </row>
    <row r="441" spans="5:27" x14ac:dyDescent="0.25">
      <c r="E441" s="54"/>
      <c r="F441" s="54"/>
      <c r="G441" s="54"/>
      <c r="H441" s="54"/>
      <c r="I441" s="54"/>
      <c r="J441" s="54"/>
      <c r="K441" s="54"/>
      <c r="U441" s="54"/>
      <c r="V441" s="54"/>
      <c r="W441" s="54"/>
      <c r="X441" s="54"/>
      <c r="Y441" s="54"/>
      <c r="Z441" s="54"/>
      <c r="AA441" s="54"/>
    </row>
    <row r="442" spans="5:27" x14ac:dyDescent="0.25">
      <c r="E442" s="54"/>
      <c r="F442" s="54"/>
      <c r="G442" s="54"/>
      <c r="H442" s="54"/>
      <c r="I442" s="54"/>
      <c r="J442" s="54"/>
      <c r="K442" s="54"/>
      <c r="U442" s="54"/>
      <c r="V442" s="54"/>
      <c r="W442" s="54"/>
      <c r="X442" s="54"/>
      <c r="Y442" s="54"/>
      <c r="Z442" s="54"/>
      <c r="AA442" s="54"/>
    </row>
    <row r="443" spans="5:27" x14ac:dyDescent="0.25">
      <c r="E443" s="54"/>
      <c r="F443" s="54"/>
      <c r="G443" s="54"/>
      <c r="H443" s="54"/>
      <c r="I443" s="54"/>
      <c r="J443" s="54"/>
      <c r="K443" s="54"/>
      <c r="U443" s="54"/>
      <c r="V443" s="54"/>
      <c r="W443" s="54"/>
      <c r="X443" s="54"/>
      <c r="Y443" s="54"/>
      <c r="Z443" s="54"/>
      <c r="AA443" s="54"/>
    </row>
    <row r="444" spans="5:27" x14ac:dyDescent="0.25">
      <c r="E444" s="54"/>
      <c r="F444" s="54"/>
      <c r="G444" s="54"/>
      <c r="H444" s="54"/>
      <c r="I444" s="54"/>
      <c r="J444" s="54"/>
      <c r="K444" s="54"/>
      <c r="U444" s="54"/>
      <c r="V444" s="54"/>
      <c r="W444" s="54"/>
      <c r="X444" s="54"/>
      <c r="Y444" s="54"/>
      <c r="Z444" s="54"/>
      <c r="AA444" s="54"/>
    </row>
    <row r="445" spans="5:27" x14ac:dyDescent="0.25">
      <c r="E445" s="54"/>
      <c r="F445" s="54"/>
      <c r="G445" s="54"/>
      <c r="H445" s="54"/>
      <c r="I445" s="54"/>
      <c r="J445" s="54"/>
      <c r="K445" s="54"/>
      <c r="U445" s="54"/>
      <c r="V445" s="54"/>
      <c r="W445" s="54"/>
      <c r="X445" s="54"/>
      <c r="Y445" s="54"/>
      <c r="Z445" s="54"/>
      <c r="AA445" s="54"/>
    </row>
    <row r="446" spans="5:27" x14ac:dyDescent="0.25">
      <c r="E446" s="54"/>
      <c r="F446" s="54"/>
      <c r="G446" s="54"/>
      <c r="H446" s="54"/>
      <c r="I446" s="54"/>
      <c r="J446" s="54"/>
      <c r="K446" s="54"/>
      <c r="U446" s="54"/>
      <c r="V446" s="54"/>
      <c r="W446" s="54"/>
      <c r="X446" s="54"/>
      <c r="Y446" s="54"/>
      <c r="Z446" s="54"/>
      <c r="AA446" s="54"/>
    </row>
    <row r="447" spans="5:27" x14ac:dyDescent="0.25">
      <c r="E447" s="54"/>
      <c r="F447" s="54"/>
      <c r="G447" s="54"/>
      <c r="H447" s="54"/>
      <c r="I447" s="54"/>
      <c r="J447" s="54"/>
      <c r="K447" s="54"/>
      <c r="U447" s="54"/>
      <c r="V447" s="54"/>
      <c r="W447" s="54"/>
      <c r="X447" s="54"/>
      <c r="Y447" s="54"/>
      <c r="Z447" s="54"/>
      <c r="AA447" s="54"/>
    </row>
    <row r="448" spans="5:27" x14ac:dyDescent="0.25">
      <c r="E448" s="54"/>
      <c r="F448" s="54"/>
      <c r="G448" s="54"/>
      <c r="H448" s="54"/>
      <c r="I448" s="54"/>
      <c r="J448" s="54"/>
      <c r="K448" s="54"/>
      <c r="U448" s="54"/>
      <c r="V448" s="54"/>
      <c r="W448" s="54"/>
      <c r="X448" s="54"/>
      <c r="Y448" s="54"/>
      <c r="Z448" s="54"/>
      <c r="AA448" s="54"/>
    </row>
    <row r="449" spans="5:27" x14ac:dyDescent="0.25">
      <c r="E449" s="54"/>
      <c r="F449" s="54"/>
      <c r="G449" s="54"/>
      <c r="H449" s="54"/>
      <c r="I449" s="54"/>
      <c r="J449" s="54"/>
      <c r="K449" s="54"/>
      <c r="U449" s="54"/>
      <c r="V449" s="54"/>
      <c r="W449" s="54"/>
      <c r="X449" s="54"/>
      <c r="Y449" s="54"/>
      <c r="Z449" s="54"/>
      <c r="AA449" s="54"/>
    </row>
    <row r="450" spans="5:27" x14ac:dyDescent="0.25">
      <c r="E450" s="54"/>
      <c r="F450" s="54"/>
      <c r="G450" s="54"/>
      <c r="H450" s="54"/>
      <c r="I450" s="54"/>
      <c r="J450" s="54"/>
      <c r="K450" s="54"/>
      <c r="U450" s="54"/>
      <c r="V450" s="54"/>
      <c r="W450" s="54"/>
      <c r="X450" s="54"/>
      <c r="Y450" s="54"/>
      <c r="Z450" s="54"/>
      <c r="AA450" s="54"/>
    </row>
    <row r="451" spans="5:27" x14ac:dyDescent="0.25">
      <c r="E451" s="54"/>
      <c r="F451" s="54"/>
      <c r="G451" s="54"/>
      <c r="H451" s="54"/>
      <c r="I451" s="54"/>
      <c r="J451" s="54"/>
      <c r="K451" s="54"/>
      <c r="U451" s="54"/>
      <c r="V451" s="54"/>
      <c r="W451" s="54"/>
      <c r="X451" s="54"/>
      <c r="Y451" s="54"/>
      <c r="Z451" s="54"/>
      <c r="AA451" s="54"/>
    </row>
    <row r="452" spans="5:27" x14ac:dyDescent="0.25">
      <c r="E452" s="54"/>
      <c r="F452" s="54"/>
      <c r="G452" s="54"/>
      <c r="H452" s="54"/>
      <c r="I452" s="54"/>
      <c r="J452" s="54"/>
      <c r="K452" s="54"/>
      <c r="U452" s="54"/>
      <c r="V452" s="54"/>
      <c r="W452" s="54"/>
      <c r="X452" s="54"/>
      <c r="Y452" s="54"/>
      <c r="Z452" s="54"/>
      <c r="AA452" s="54"/>
    </row>
    <row r="453" spans="5:27" x14ac:dyDescent="0.25">
      <c r="E453" s="54"/>
      <c r="F453" s="54"/>
      <c r="G453" s="54"/>
      <c r="H453" s="54"/>
      <c r="I453" s="54"/>
      <c r="J453" s="54"/>
      <c r="K453" s="54"/>
      <c r="U453" s="54"/>
      <c r="V453" s="54"/>
      <c r="W453" s="54"/>
      <c r="X453" s="54"/>
      <c r="Y453" s="54"/>
      <c r="Z453" s="54"/>
      <c r="AA453" s="54"/>
    </row>
    <row r="454" spans="5:27" x14ac:dyDescent="0.25">
      <c r="E454" s="54"/>
      <c r="F454" s="54"/>
      <c r="G454" s="54"/>
      <c r="H454" s="54"/>
      <c r="I454" s="54"/>
      <c r="J454" s="54"/>
      <c r="K454" s="54"/>
      <c r="U454" s="54"/>
      <c r="V454" s="54"/>
      <c r="W454" s="54"/>
      <c r="X454" s="54"/>
      <c r="Y454" s="54"/>
      <c r="Z454" s="54"/>
      <c r="AA454" s="54"/>
    </row>
    <row r="455" spans="5:27" x14ac:dyDescent="0.25">
      <c r="E455" s="54"/>
      <c r="F455" s="54"/>
      <c r="G455" s="54"/>
      <c r="H455" s="54"/>
      <c r="I455" s="54"/>
      <c r="J455" s="54"/>
      <c r="K455" s="54"/>
      <c r="U455" s="54"/>
      <c r="V455" s="54"/>
      <c r="W455" s="54"/>
      <c r="X455" s="54"/>
      <c r="Y455" s="54"/>
      <c r="Z455" s="54"/>
      <c r="AA455" s="54"/>
    </row>
    <row r="456" spans="5:27" x14ac:dyDescent="0.25">
      <c r="E456" s="54"/>
      <c r="F456" s="54"/>
      <c r="G456" s="54"/>
      <c r="H456" s="54"/>
      <c r="I456" s="54"/>
      <c r="J456" s="54"/>
      <c r="K456" s="54"/>
      <c r="U456" s="54"/>
      <c r="V456" s="54"/>
      <c r="W456" s="54"/>
      <c r="X456" s="54"/>
      <c r="Y456" s="54"/>
      <c r="Z456" s="54"/>
      <c r="AA456" s="54"/>
    </row>
    <row r="457" spans="5:27" x14ac:dyDescent="0.25">
      <c r="E457" s="54"/>
      <c r="F457" s="54"/>
      <c r="G457" s="54"/>
      <c r="H457" s="54"/>
      <c r="I457" s="54"/>
      <c r="J457" s="54"/>
      <c r="K457" s="54"/>
      <c r="U457" s="54"/>
      <c r="V457" s="54"/>
      <c r="W457" s="54"/>
      <c r="X457" s="54"/>
      <c r="Y457" s="54"/>
      <c r="Z457" s="54"/>
      <c r="AA457" s="54"/>
    </row>
    <row r="458" spans="5:27" x14ac:dyDescent="0.25">
      <c r="E458" s="54"/>
      <c r="F458" s="54"/>
      <c r="G458" s="54"/>
      <c r="H458" s="54"/>
      <c r="I458" s="54"/>
      <c r="J458" s="54"/>
      <c r="K458" s="54"/>
      <c r="U458" s="54"/>
      <c r="V458" s="54"/>
      <c r="W458" s="54"/>
      <c r="X458" s="54"/>
      <c r="Y458" s="54"/>
      <c r="Z458" s="54"/>
      <c r="AA458" s="54"/>
    </row>
    <row r="459" spans="5:27" x14ac:dyDescent="0.25">
      <c r="E459" s="54"/>
      <c r="F459" s="54"/>
      <c r="G459" s="54"/>
      <c r="H459" s="54"/>
      <c r="I459" s="54"/>
      <c r="J459" s="54"/>
      <c r="K459" s="54"/>
      <c r="U459" s="54"/>
      <c r="V459" s="54"/>
      <c r="W459" s="54"/>
      <c r="X459" s="54"/>
      <c r="Y459" s="54"/>
      <c r="Z459" s="54"/>
      <c r="AA459" s="54"/>
    </row>
    <row r="460" spans="5:27" x14ac:dyDescent="0.25">
      <c r="E460" s="54"/>
      <c r="F460" s="54"/>
      <c r="G460" s="54"/>
      <c r="H460" s="54"/>
      <c r="I460" s="54"/>
      <c r="J460" s="54"/>
      <c r="K460" s="54"/>
      <c r="U460" s="54"/>
      <c r="V460" s="54"/>
      <c r="W460" s="54"/>
      <c r="X460" s="54"/>
      <c r="Y460" s="54"/>
      <c r="Z460" s="54"/>
      <c r="AA460" s="54"/>
    </row>
    <row r="461" spans="5:27" x14ac:dyDescent="0.25">
      <c r="E461" s="54"/>
      <c r="F461" s="54"/>
      <c r="G461" s="54"/>
      <c r="H461" s="54"/>
      <c r="I461" s="54"/>
      <c r="J461" s="54"/>
      <c r="K461" s="54"/>
      <c r="U461" s="54"/>
      <c r="V461" s="54"/>
      <c r="W461" s="54"/>
      <c r="X461" s="54"/>
      <c r="Y461" s="54"/>
      <c r="Z461" s="54"/>
      <c r="AA461" s="54"/>
    </row>
    <row r="462" spans="5:27" x14ac:dyDescent="0.25">
      <c r="E462" s="54"/>
      <c r="F462" s="54"/>
      <c r="G462" s="54"/>
      <c r="H462" s="54"/>
      <c r="I462" s="54"/>
      <c r="J462" s="54"/>
      <c r="K462" s="54"/>
      <c r="U462" s="54"/>
      <c r="V462" s="54"/>
      <c r="W462" s="54"/>
      <c r="X462" s="54"/>
      <c r="Y462" s="54"/>
      <c r="Z462" s="54"/>
      <c r="AA462" s="54"/>
    </row>
    <row r="463" spans="5:27" x14ac:dyDescent="0.25">
      <c r="E463" s="54"/>
      <c r="F463" s="54"/>
      <c r="G463" s="54"/>
      <c r="H463" s="54"/>
      <c r="I463" s="54"/>
      <c r="J463" s="54"/>
      <c r="K463" s="54"/>
      <c r="U463" s="54"/>
      <c r="V463" s="54"/>
      <c r="W463" s="54"/>
      <c r="X463" s="54"/>
      <c r="Y463" s="54"/>
      <c r="Z463" s="54"/>
      <c r="AA463" s="54"/>
    </row>
    <row r="464" spans="5:27" x14ac:dyDescent="0.25">
      <c r="E464" s="54"/>
      <c r="F464" s="54"/>
      <c r="G464" s="54"/>
      <c r="H464" s="54"/>
      <c r="I464" s="54"/>
      <c r="J464" s="54"/>
      <c r="K464" s="54"/>
      <c r="U464" s="54"/>
      <c r="V464" s="54"/>
      <c r="W464" s="54"/>
      <c r="X464" s="54"/>
      <c r="Y464" s="54"/>
      <c r="Z464" s="54"/>
      <c r="AA464" s="54"/>
    </row>
    <row r="465" spans="5:27" x14ac:dyDescent="0.25">
      <c r="E465" s="54"/>
      <c r="F465" s="54"/>
      <c r="G465" s="54"/>
      <c r="H465" s="54"/>
      <c r="I465" s="54"/>
      <c r="J465" s="54"/>
      <c r="K465" s="54"/>
      <c r="U465" s="54"/>
      <c r="V465" s="54"/>
      <c r="W465" s="54"/>
      <c r="X465" s="54"/>
      <c r="Y465" s="54"/>
      <c r="Z465" s="54"/>
      <c r="AA465" s="54"/>
    </row>
    <row r="466" spans="5:27" x14ac:dyDescent="0.25">
      <c r="E466" s="54"/>
      <c r="F466" s="54"/>
      <c r="G466" s="54"/>
      <c r="H466" s="54"/>
      <c r="I466" s="54"/>
      <c r="J466" s="54"/>
      <c r="K466" s="54"/>
      <c r="U466" s="54"/>
      <c r="V466" s="54"/>
      <c r="W466" s="54"/>
      <c r="X466" s="54"/>
      <c r="Y466" s="54"/>
      <c r="Z466" s="54"/>
      <c r="AA466" s="54"/>
    </row>
    <row r="467" spans="5:27" x14ac:dyDescent="0.25">
      <c r="E467" s="54"/>
      <c r="F467" s="54"/>
      <c r="G467" s="54"/>
      <c r="H467" s="54"/>
      <c r="I467" s="54"/>
      <c r="J467" s="54"/>
      <c r="K467" s="54"/>
      <c r="U467" s="54"/>
      <c r="V467" s="54"/>
      <c r="W467" s="54"/>
      <c r="X467" s="54"/>
      <c r="Y467" s="54"/>
      <c r="Z467" s="54"/>
      <c r="AA467" s="54"/>
    </row>
    <row r="468" spans="5:27" x14ac:dyDescent="0.25">
      <c r="E468" s="54"/>
      <c r="F468" s="54"/>
      <c r="G468" s="54"/>
      <c r="H468" s="54"/>
      <c r="I468" s="54"/>
      <c r="J468" s="54"/>
      <c r="K468" s="54"/>
      <c r="U468" s="54"/>
      <c r="V468" s="54"/>
      <c r="W468" s="54"/>
      <c r="X468" s="54"/>
      <c r="Y468" s="54"/>
      <c r="Z468" s="54"/>
      <c r="AA468" s="54"/>
    </row>
    <row r="469" spans="5:27" x14ac:dyDescent="0.25">
      <c r="E469" s="54"/>
      <c r="F469" s="54"/>
      <c r="G469" s="54"/>
      <c r="H469" s="54"/>
      <c r="I469" s="54"/>
      <c r="J469" s="54"/>
      <c r="K469" s="54"/>
      <c r="U469" s="54"/>
      <c r="V469" s="54"/>
      <c r="W469" s="54"/>
      <c r="X469" s="54"/>
      <c r="Y469" s="54"/>
      <c r="Z469" s="54"/>
      <c r="AA469" s="54"/>
    </row>
    <row r="470" spans="5:27" x14ac:dyDescent="0.25">
      <c r="E470" s="54"/>
      <c r="F470" s="54"/>
      <c r="G470" s="54"/>
      <c r="H470" s="54"/>
      <c r="I470" s="54"/>
      <c r="J470" s="54"/>
      <c r="K470" s="54"/>
      <c r="U470" s="54"/>
      <c r="V470" s="54"/>
      <c r="W470" s="54"/>
      <c r="X470" s="54"/>
      <c r="Y470" s="54"/>
      <c r="Z470" s="54"/>
      <c r="AA470" s="54"/>
    </row>
    <row r="471" spans="5:27" x14ac:dyDescent="0.25">
      <c r="E471" s="54"/>
      <c r="F471" s="54"/>
      <c r="G471" s="54"/>
      <c r="H471" s="54"/>
      <c r="I471" s="54"/>
      <c r="J471" s="54"/>
      <c r="K471" s="54"/>
      <c r="U471" s="54"/>
      <c r="V471" s="54"/>
      <c r="W471" s="54"/>
      <c r="X471" s="54"/>
      <c r="Y471" s="54"/>
      <c r="Z471" s="54"/>
      <c r="AA471" s="54"/>
    </row>
    <row r="472" spans="5:27" x14ac:dyDescent="0.25">
      <c r="E472" s="54"/>
      <c r="F472" s="54"/>
      <c r="G472" s="54"/>
      <c r="H472" s="54"/>
      <c r="I472" s="54"/>
      <c r="J472" s="54"/>
      <c r="K472" s="54"/>
      <c r="U472" s="54"/>
      <c r="V472" s="54"/>
      <c r="W472" s="54"/>
      <c r="X472" s="54"/>
      <c r="Y472" s="54"/>
      <c r="Z472" s="54"/>
      <c r="AA472" s="54"/>
    </row>
    <row r="473" spans="5:27" x14ac:dyDescent="0.25">
      <c r="E473" s="54"/>
      <c r="F473" s="54"/>
      <c r="G473" s="54"/>
      <c r="H473" s="54"/>
      <c r="I473" s="54"/>
      <c r="J473" s="54"/>
      <c r="K473" s="54"/>
      <c r="U473" s="54"/>
      <c r="V473" s="54"/>
      <c r="W473" s="54"/>
      <c r="X473" s="54"/>
      <c r="Y473" s="54"/>
      <c r="Z473" s="54"/>
      <c r="AA473" s="54"/>
    </row>
    <row r="474" spans="5:27" x14ac:dyDescent="0.25">
      <c r="E474" s="54"/>
      <c r="F474" s="54"/>
      <c r="G474" s="54"/>
      <c r="H474" s="54"/>
      <c r="I474" s="54"/>
      <c r="J474" s="54"/>
      <c r="K474" s="54"/>
      <c r="U474" s="54"/>
      <c r="V474" s="54"/>
      <c r="W474" s="54"/>
      <c r="X474" s="54"/>
      <c r="Y474" s="54"/>
      <c r="Z474" s="54"/>
      <c r="AA474" s="54"/>
    </row>
    <row r="475" spans="5:27" x14ac:dyDescent="0.25">
      <c r="E475" s="54"/>
      <c r="F475" s="54"/>
      <c r="G475" s="54"/>
      <c r="H475" s="54"/>
      <c r="I475" s="54"/>
      <c r="J475" s="54"/>
      <c r="K475" s="54"/>
      <c r="U475" s="54"/>
      <c r="V475" s="54"/>
      <c r="W475" s="54"/>
      <c r="X475" s="54"/>
      <c r="Y475" s="54"/>
      <c r="Z475" s="54"/>
      <c r="AA475" s="54"/>
    </row>
    <row r="476" spans="5:27" x14ac:dyDescent="0.25">
      <c r="E476" s="54"/>
      <c r="F476" s="54"/>
      <c r="G476" s="54"/>
      <c r="H476" s="54"/>
      <c r="I476" s="54"/>
      <c r="J476" s="54"/>
      <c r="K476" s="54"/>
      <c r="U476" s="54"/>
      <c r="V476" s="54"/>
      <c r="W476" s="54"/>
      <c r="X476" s="54"/>
      <c r="Y476" s="54"/>
      <c r="Z476" s="54"/>
      <c r="AA476" s="54"/>
    </row>
    <row r="477" spans="5:27" x14ac:dyDescent="0.25">
      <c r="E477" s="54"/>
      <c r="F477" s="54"/>
      <c r="G477" s="54"/>
      <c r="H477" s="54"/>
      <c r="I477" s="54"/>
      <c r="J477" s="54"/>
      <c r="K477" s="54"/>
      <c r="U477" s="54"/>
      <c r="V477" s="54"/>
      <c r="W477" s="54"/>
      <c r="X477" s="54"/>
      <c r="Y477" s="54"/>
      <c r="Z477" s="54"/>
      <c r="AA477" s="54"/>
    </row>
    <row r="478" spans="5:27" x14ac:dyDescent="0.25">
      <c r="E478" s="54"/>
      <c r="F478" s="54"/>
      <c r="G478" s="54"/>
      <c r="H478" s="54"/>
      <c r="I478" s="54"/>
      <c r="J478" s="54"/>
      <c r="K478" s="54"/>
      <c r="U478" s="54"/>
      <c r="V478" s="54"/>
      <c r="W478" s="54"/>
      <c r="X478" s="54"/>
      <c r="Y478" s="54"/>
      <c r="Z478" s="54"/>
      <c r="AA478" s="54"/>
    </row>
    <row r="479" spans="5:27" x14ac:dyDescent="0.25">
      <c r="E479" s="54"/>
      <c r="F479" s="54"/>
      <c r="G479" s="54"/>
      <c r="H479" s="54"/>
      <c r="I479" s="54"/>
      <c r="J479" s="54"/>
      <c r="K479" s="54"/>
      <c r="U479" s="54"/>
      <c r="V479" s="54"/>
      <c r="W479" s="54"/>
      <c r="X479" s="54"/>
      <c r="Y479" s="54"/>
      <c r="Z479" s="54"/>
      <c r="AA479" s="54"/>
    </row>
    <row r="480" spans="5:27" x14ac:dyDescent="0.25">
      <c r="E480" s="54"/>
      <c r="F480" s="54"/>
      <c r="G480" s="54"/>
      <c r="H480" s="54"/>
      <c r="I480" s="54"/>
      <c r="J480" s="54"/>
      <c r="K480" s="54"/>
      <c r="U480" s="54"/>
      <c r="V480" s="54"/>
      <c r="W480" s="54"/>
      <c r="X480" s="54"/>
      <c r="Y480" s="54"/>
      <c r="Z480" s="54"/>
      <c r="AA480" s="54"/>
    </row>
    <row r="481" spans="5:27" x14ac:dyDescent="0.25">
      <c r="E481" s="54"/>
      <c r="F481" s="54"/>
      <c r="G481" s="54"/>
      <c r="H481" s="54"/>
      <c r="I481" s="54"/>
      <c r="J481" s="54"/>
      <c r="K481" s="54"/>
      <c r="U481" s="54"/>
      <c r="V481" s="54"/>
      <c r="W481" s="54"/>
      <c r="X481" s="54"/>
      <c r="Y481" s="54"/>
      <c r="Z481" s="54"/>
      <c r="AA481" s="54"/>
    </row>
    <row r="482" spans="5:27" x14ac:dyDescent="0.25">
      <c r="E482" s="54"/>
      <c r="F482" s="54"/>
      <c r="G482" s="54"/>
      <c r="H482" s="54"/>
      <c r="I482" s="54"/>
      <c r="J482" s="54"/>
      <c r="K482" s="54"/>
      <c r="U482" s="54"/>
      <c r="V482" s="54"/>
      <c r="W482" s="54"/>
      <c r="X482" s="54"/>
      <c r="Y482" s="54"/>
      <c r="Z482" s="54"/>
      <c r="AA482" s="54"/>
    </row>
    <row r="483" spans="5:27" x14ac:dyDescent="0.25">
      <c r="E483" s="54"/>
      <c r="F483" s="54"/>
      <c r="G483" s="54"/>
      <c r="H483" s="54"/>
      <c r="I483" s="54"/>
      <c r="J483" s="54"/>
      <c r="K483" s="54"/>
      <c r="U483" s="54"/>
      <c r="V483" s="54"/>
      <c r="W483" s="54"/>
      <c r="X483" s="54"/>
      <c r="Y483" s="54"/>
      <c r="Z483" s="54"/>
      <c r="AA483" s="54"/>
    </row>
    <row r="484" spans="5:27" x14ac:dyDescent="0.25">
      <c r="E484" s="54"/>
      <c r="F484" s="54"/>
      <c r="G484" s="54"/>
      <c r="H484" s="54"/>
      <c r="I484" s="54"/>
      <c r="J484" s="54"/>
      <c r="K484" s="54"/>
      <c r="U484" s="54"/>
      <c r="V484" s="54"/>
      <c r="W484" s="54"/>
      <c r="X484" s="54"/>
      <c r="Y484" s="54"/>
      <c r="Z484" s="54"/>
      <c r="AA484" s="54"/>
    </row>
    <row r="485" spans="5:27" x14ac:dyDescent="0.25">
      <c r="E485" s="54"/>
      <c r="F485" s="54"/>
      <c r="G485" s="54"/>
      <c r="H485" s="54"/>
      <c r="I485" s="54"/>
      <c r="J485" s="54"/>
      <c r="K485" s="54"/>
      <c r="U485" s="54"/>
      <c r="V485" s="54"/>
      <c r="W485" s="54"/>
      <c r="X485" s="54"/>
      <c r="Y485" s="54"/>
      <c r="Z485" s="54"/>
      <c r="AA485" s="54"/>
    </row>
    <row r="486" spans="5:27" x14ac:dyDescent="0.25">
      <c r="E486" s="54"/>
      <c r="F486" s="54"/>
      <c r="G486" s="54"/>
      <c r="H486" s="54"/>
      <c r="I486" s="54"/>
      <c r="J486" s="54"/>
      <c r="K486" s="54"/>
      <c r="U486" s="54"/>
      <c r="V486" s="54"/>
      <c r="W486" s="54"/>
      <c r="X486" s="54"/>
      <c r="Y486" s="54"/>
      <c r="Z486" s="54"/>
      <c r="AA486" s="54"/>
    </row>
    <row r="487" spans="5:27" x14ac:dyDescent="0.25">
      <c r="E487" s="54"/>
      <c r="F487" s="54"/>
      <c r="G487" s="54"/>
      <c r="H487" s="54"/>
      <c r="I487" s="54"/>
      <c r="J487" s="54"/>
      <c r="K487" s="54"/>
      <c r="U487" s="54"/>
      <c r="V487" s="54"/>
      <c r="W487" s="54"/>
      <c r="X487" s="54"/>
      <c r="Y487" s="54"/>
      <c r="Z487" s="54"/>
      <c r="AA487" s="54"/>
    </row>
    <row r="488" spans="5:27" x14ac:dyDescent="0.25">
      <c r="E488" s="54"/>
      <c r="F488" s="54"/>
      <c r="G488" s="54"/>
      <c r="H488" s="54"/>
      <c r="I488" s="54"/>
      <c r="J488" s="54"/>
      <c r="K488" s="54"/>
    </row>
    <row r="489" spans="5:27" x14ac:dyDescent="0.25">
      <c r="E489" s="54"/>
      <c r="F489" s="54"/>
      <c r="G489" s="54"/>
      <c r="H489" s="54"/>
      <c r="I489" s="54"/>
      <c r="J489" s="54"/>
      <c r="K489" s="54"/>
    </row>
    <row r="490" spans="5:27" x14ac:dyDescent="0.25">
      <c r="E490" s="54"/>
      <c r="F490" s="54"/>
      <c r="G490" s="54"/>
      <c r="H490" s="54"/>
      <c r="I490" s="54"/>
      <c r="J490" s="54"/>
      <c r="K490" s="54"/>
    </row>
    <row r="491" spans="5:27" x14ac:dyDescent="0.25">
      <c r="E491" s="54"/>
      <c r="F491" s="54"/>
      <c r="G491" s="54"/>
      <c r="H491" s="54"/>
      <c r="I491" s="54"/>
      <c r="J491" s="54"/>
      <c r="K491" s="54"/>
    </row>
    <row r="492" spans="5:27" x14ac:dyDescent="0.25">
      <c r="E492" s="54"/>
      <c r="F492" s="54"/>
      <c r="G492" s="54"/>
      <c r="H492" s="54"/>
      <c r="I492" s="54"/>
      <c r="J492" s="54"/>
      <c r="K492" s="54"/>
    </row>
    <row r="493" spans="5:27" x14ac:dyDescent="0.25">
      <c r="E493" s="54"/>
      <c r="F493" s="54"/>
      <c r="G493" s="54"/>
      <c r="J493" s="54"/>
      <c r="K493" s="54"/>
    </row>
    <row r="494" spans="5:27" x14ac:dyDescent="0.25">
      <c r="J494" s="54"/>
      <c r="K494" s="54"/>
    </row>
    <row r="495" spans="5:27" x14ac:dyDescent="0.25">
      <c r="J495" s="54"/>
      <c r="K495" s="54"/>
    </row>
    <row r="496" spans="5:27" x14ac:dyDescent="0.25">
      <c r="J496" s="54"/>
      <c r="K496" s="54"/>
    </row>
    <row r="497" spans="10:11" x14ac:dyDescent="0.25">
      <c r="J497" s="54"/>
      <c r="K497" s="54"/>
    </row>
    <row r="498" spans="10:11" x14ac:dyDescent="0.25">
      <c r="J498" s="54"/>
      <c r="K498" s="54"/>
    </row>
    <row r="499" spans="10:11" x14ac:dyDescent="0.25">
      <c r="J499" s="54"/>
      <c r="K499" s="54"/>
    </row>
    <row r="500" spans="10:11" x14ac:dyDescent="0.25">
      <c r="J500" s="54"/>
      <c r="K500" s="54"/>
    </row>
    <row r="501" spans="10:11" x14ac:dyDescent="0.25">
      <c r="J501" s="54"/>
      <c r="K501" s="54"/>
    </row>
  </sheetData>
  <mergeCells count="21">
    <mergeCell ref="B2:C2"/>
    <mergeCell ref="U5:AA5"/>
    <mergeCell ref="V6:Z6"/>
    <mergeCell ref="E2:K4"/>
    <mergeCell ref="U2:AA4"/>
    <mergeCell ref="M6:S13"/>
    <mergeCell ref="B3:C7"/>
    <mergeCell ref="B8:C16"/>
    <mergeCell ref="F6:J6"/>
    <mergeCell ref="O47:S47"/>
    <mergeCell ref="N45:R45"/>
    <mergeCell ref="E5:K5"/>
    <mergeCell ref="M14:S40"/>
    <mergeCell ref="M41:S43"/>
    <mergeCell ref="O46:S46"/>
    <mergeCell ref="O51:S51"/>
    <mergeCell ref="O50:R50"/>
    <mergeCell ref="O49:R49"/>
    <mergeCell ref="N48:S48"/>
    <mergeCell ref="B17:C34"/>
    <mergeCell ref="B35:C44"/>
  </mergeCells>
  <hyperlinks>
    <hyperlink ref="O46" r:id="rId1" xr:uid="{5AF83413-ADD2-4C4B-8DB2-9E40FAE1A128}"/>
    <hyperlink ref="O47" r:id="rId2" display="https://edis.ifas.ufl.edu/publication/AN365" xr:uid="{5F95468E-A773-4781-8BF9-7B552468C04B}"/>
    <hyperlink ref="N48" r:id="rId3" xr:uid="{6B3AE3E0-EA73-4320-B3B3-1CEA56EF4D79}"/>
    <hyperlink ref="O49" r:id="rId4" xr:uid="{F9E74074-B3EB-416A-A61E-7F4C22C8D2BB}"/>
    <hyperlink ref="O50" r:id="rId5" xr:uid="{8EC47FF4-5328-4815-ABD5-73A3C836A374}"/>
    <hyperlink ref="O51" r:id="rId6" display="https://edis.ifas.ufl.edu/publication/AG342" xr:uid="{114F9E00-9070-4AE6-87A8-900CAC64811E}"/>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of Raising Replacements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Hannah M.</dc:creator>
  <cp:lastModifiedBy>Baker, Hannah M.</cp:lastModifiedBy>
  <dcterms:created xsi:type="dcterms:W3CDTF">2023-09-21T14:52:46Z</dcterms:created>
  <dcterms:modified xsi:type="dcterms:W3CDTF">2024-03-04T15:14:55Z</dcterms:modified>
</cp:coreProperties>
</file>